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tabRatio="712" firstSheet="1" activeTab="1"/>
  </bookViews>
  <sheets>
    <sheet name="采购清单" sheetId="4" state="hidden" r:id="rId1"/>
    <sheet name="采购清单及预算表" sheetId="5" r:id="rId2"/>
  </sheets>
  <definedNames>
    <definedName name="_xlnm._FilterDatabase" localSheetId="0" hidden="1">采购清单!$A$3:$XEP$780</definedName>
    <definedName name="_xlnm.Print_Area" localSheetId="0">采购清单!$A$1:$Q$828</definedName>
    <definedName name="_xlnm.Print_Titles" localSheetId="0">采购清单!$1:$3</definedName>
  </definedNames>
  <calcPr calcId="144525"/>
</workbook>
</file>

<file path=xl/sharedStrings.xml><?xml version="1.0" encoding="utf-8"?>
<sst xmlns="http://schemas.openxmlformats.org/spreadsheetml/2006/main" count="8239" uniqueCount="1014">
  <si>
    <t>东莞市众源环境投资有限公司五金材料及工器具2025年度采购清单及预算表</t>
  </si>
  <si>
    <t>序号</t>
  </si>
  <si>
    <t>物资名称</t>
  </si>
  <si>
    <t>物资类别</t>
  </si>
  <si>
    <t>品牌</t>
  </si>
  <si>
    <t>规格型号</t>
  </si>
  <si>
    <t>合计暂定数量</t>
  </si>
  <si>
    <t>单位</t>
  </si>
  <si>
    <t>盛佰
单价（元）</t>
  </si>
  <si>
    <t>五金经营部（元）</t>
  </si>
  <si>
    <t>广辉
单价（元）</t>
  </si>
  <si>
    <t>综合不含税单价（元）</t>
  </si>
  <si>
    <t>税率（13%）</t>
  </si>
  <si>
    <t>预算金额（元）</t>
  </si>
  <si>
    <t>净水24年预算</t>
  </si>
  <si>
    <t>不含税单价（元）2</t>
  </si>
  <si>
    <t>税率（13%）2</t>
  </si>
  <si>
    <t>预算金额（元）2</t>
  </si>
  <si>
    <t>预算金额（元）3</t>
  </si>
  <si>
    <t>预算金额（元）4</t>
  </si>
  <si>
    <t>槽钢</t>
  </si>
  <si>
    <t>五金材料</t>
  </si>
  <si>
    <t>任意品牌</t>
  </si>
  <si>
    <t>碳钢材质，国标尺寸</t>
  </si>
  <si>
    <t>公斤</t>
  </si>
  <si>
    <t>角钢</t>
  </si>
  <si>
    <t>方通</t>
  </si>
  <si>
    <t>钢板</t>
  </si>
  <si>
    <t>304不锈钢方通</t>
  </si>
  <si>
    <t>国标尺寸</t>
  </si>
  <si>
    <t>304不锈钢格网</t>
  </si>
  <si>
    <t>304不锈钢链条</t>
  </si>
  <si>
    <t>304不锈钢薄板</t>
  </si>
  <si>
    <t>1220×2440mm,0.8mm厚</t>
  </si>
  <si>
    <t>张</t>
  </si>
  <si>
    <t>1220×2440mm,1.0mm厚</t>
  </si>
  <si>
    <t>1220×2440mm,1.2mm厚</t>
  </si>
  <si>
    <t>镀锌方通</t>
  </si>
  <si>
    <t>碳钢镀锌，国标尺寸</t>
  </si>
  <si>
    <t>镀锌钢管</t>
  </si>
  <si>
    <t>镀锌格栅板</t>
  </si>
  <si>
    <t>镀锌链条</t>
  </si>
  <si>
    <t>镀锌板</t>
  </si>
  <si>
    <t>1220×2440mm,2.0mm厚</t>
  </si>
  <si>
    <t>304不锈钢管件</t>
  </si>
  <si>
    <t>碳钢焊接法兰</t>
  </si>
  <si>
    <t>DN25，PN16</t>
  </si>
  <si>
    <t>片</t>
  </si>
  <si>
    <t>DN32，PN16</t>
  </si>
  <si>
    <t>DN40，PN16</t>
  </si>
  <si>
    <t>DN50，PN16</t>
  </si>
  <si>
    <t>DN65，PN16</t>
  </si>
  <si>
    <t>DN100，PN16</t>
  </si>
  <si>
    <t>304不锈钢焊接法兰</t>
  </si>
  <si>
    <t>304不锈钢法兰盲板</t>
  </si>
  <si>
    <t>304不锈钢波纹伸缩接头</t>
  </si>
  <si>
    <t>DN100，PN10，耐酸碱、高温</t>
  </si>
  <si>
    <t>只</t>
  </si>
  <si>
    <t>DN125，PN10，耐酸碱、高温</t>
  </si>
  <si>
    <t>DN150，PN10，耐酸碱、高温</t>
  </si>
  <si>
    <t>DN200，PN10，耐酸碱、高温</t>
  </si>
  <si>
    <t>DN250，PN10，耐酸碱、高温</t>
  </si>
  <si>
    <t>304不锈钢法兰橡胶软接头</t>
  </si>
  <si>
    <t>DN150，PN25，耐酸碱、高温</t>
  </si>
  <si>
    <t>DN125，PN25，耐酸碱、高温</t>
  </si>
  <si>
    <t>DN100，PN25，耐酸碱、高温</t>
  </si>
  <si>
    <t>DN100，PN16，耐酸碱、高温</t>
  </si>
  <si>
    <t>DN80，PN25，耐酸碱、高温</t>
  </si>
  <si>
    <t>DN50，PN16，耐酸碱、高温</t>
  </si>
  <si>
    <t>碳钢镀锌外六角螺栓</t>
  </si>
  <si>
    <t>碳钢镀锌内六角螺栓</t>
  </si>
  <si>
    <t>碳钢镀锌螺母</t>
  </si>
  <si>
    <t>碳钢镀锌弹垫</t>
  </si>
  <si>
    <t>碳钢镀锌平垫</t>
  </si>
  <si>
    <t>304不锈钢外六角螺栓</t>
  </si>
  <si>
    <t>304不锈钢内六角螺栓</t>
  </si>
  <si>
    <t>304不锈钢螺母</t>
  </si>
  <si>
    <t>304不锈钢弹垫</t>
  </si>
  <si>
    <t>304不锈钢平垫</t>
  </si>
  <si>
    <t>碳钢镀锌螺钉</t>
  </si>
  <si>
    <t>碳钢镀锌膨胀螺栓</t>
  </si>
  <si>
    <t>碳钢镀锌花篮螺栓</t>
  </si>
  <si>
    <t>410不锈钢自钻螺钉</t>
  </si>
  <si>
    <t>304不锈钢U型卸扣</t>
  </si>
  <si>
    <t>304不锈钢钢丝绳锁扣</t>
  </si>
  <si>
    <t>拉簧</t>
  </si>
  <si>
    <t>1.2*12*60，碳钢</t>
  </si>
  <si>
    <t>条</t>
  </si>
  <si>
    <t>铁丝</t>
  </si>
  <si>
    <t>镀锌铁丝</t>
  </si>
  <si>
    <t>不锈钢氩弧焊丝</t>
  </si>
  <si>
    <t>304不锈钢喉箍</t>
  </si>
  <si>
    <t>14-51mm</t>
  </si>
  <si>
    <t>个</t>
  </si>
  <si>
    <t>46-95mm</t>
  </si>
  <si>
    <t>84-140mm</t>
  </si>
  <si>
    <t>130-178mm</t>
  </si>
  <si>
    <t>160-245mm</t>
  </si>
  <si>
    <t>铁管卡箍</t>
  </si>
  <si>
    <t>DN50</t>
  </si>
  <si>
    <t>铆钉</t>
  </si>
  <si>
    <t>M2.4×10，1000枚/盒</t>
  </si>
  <si>
    <t>盒</t>
  </si>
  <si>
    <t>M3.2×20，1000枚/盒</t>
  </si>
  <si>
    <t>M4×25，500枚/盒</t>
  </si>
  <si>
    <t>绝缘橡胶垫</t>
  </si>
  <si>
    <t>10KV，5mm厚，1米宽，绿色，防滑，5米/卷</t>
  </si>
  <si>
    <t>卷</t>
  </si>
  <si>
    <t>石墨盘根</t>
  </si>
  <si>
    <t>任意尺寸</t>
  </si>
  <si>
    <t>紫铜棒</t>
  </si>
  <si>
    <t>紫铜板</t>
  </si>
  <si>
    <t>304不锈钢钢丝绳</t>
  </si>
  <si>
    <t>直径3mm</t>
  </si>
  <si>
    <t>米</t>
  </si>
  <si>
    <t>直径5mm</t>
  </si>
  <si>
    <t>直径8mm</t>
  </si>
  <si>
    <t>UPVC给水管</t>
  </si>
  <si>
    <t>联塑/日丰/南亚</t>
  </si>
  <si>
    <t>dn20,PN16</t>
  </si>
  <si>
    <t>dn25,PN16</t>
  </si>
  <si>
    <t>dn32,PN16</t>
  </si>
  <si>
    <t>dn40,PN16</t>
  </si>
  <si>
    <t>dn50,PN16</t>
  </si>
  <si>
    <t>dn63,PN16</t>
  </si>
  <si>
    <t>dn75,PN16</t>
  </si>
  <si>
    <t>dn90,PN16</t>
  </si>
  <si>
    <t>dn110,PN16</t>
  </si>
  <si>
    <t>dn125,PN16</t>
  </si>
  <si>
    <t>dn140,PN16</t>
  </si>
  <si>
    <t>dn160,PN16</t>
  </si>
  <si>
    <t>dn200,PN16</t>
  </si>
  <si>
    <t xml:space="preserve">UPVC给水管直接 </t>
  </si>
  <si>
    <t>UPVC给水管90°弯头</t>
  </si>
  <si>
    <t>UPVC给水管45°弯头</t>
  </si>
  <si>
    <t>UPVC给水管正三通</t>
  </si>
  <si>
    <t>UPVC给水管异径三通</t>
  </si>
  <si>
    <t>dn32转dn20，PN16</t>
  </si>
  <si>
    <t>dn40转dn20，PN16</t>
  </si>
  <si>
    <t>dn40转dn32，PN16</t>
  </si>
  <si>
    <t>dn50转dn40，PN16</t>
  </si>
  <si>
    <t>dn50转dn32，PN16</t>
  </si>
  <si>
    <t>dn63转dn50，PN16</t>
  </si>
  <si>
    <t>dn75转dn63，PN16</t>
  </si>
  <si>
    <t>dn90转dn75，PN16</t>
  </si>
  <si>
    <t>dn110转dn90，PN16</t>
  </si>
  <si>
    <t>dn125转dn110，PN16</t>
  </si>
  <si>
    <t>dn140转dn125，PN16</t>
  </si>
  <si>
    <t>Dn160转Dn110，PN16</t>
  </si>
  <si>
    <t>Dn200转Dn160，PN16</t>
  </si>
  <si>
    <t xml:space="preserve">UPVC带法兰接头 </t>
  </si>
  <si>
    <t>UPVC活接</t>
  </si>
  <si>
    <t>UPVC补芯</t>
  </si>
  <si>
    <t>dn25转dn20</t>
  </si>
  <si>
    <t>dn32转dn25</t>
  </si>
  <si>
    <t>dn40转dn32</t>
  </si>
  <si>
    <t>dn50转dn40</t>
  </si>
  <si>
    <t>dn63转dn50</t>
  </si>
  <si>
    <t>dn75转dn63</t>
  </si>
  <si>
    <t>dn90转dn75</t>
  </si>
  <si>
    <t>dn110转dn90</t>
  </si>
  <si>
    <t>dn125转dn110</t>
  </si>
  <si>
    <t>dn140转dn125</t>
  </si>
  <si>
    <t>dn160转dn140</t>
  </si>
  <si>
    <t>UPVC管帽</t>
  </si>
  <si>
    <t>dn20</t>
  </si>
  <si>
    <t>dn25</t>
  </si>
  <si>
    <t>dn32</t>
  </si>
  <si>
    <t>dn40</t>
  </si>
  <si>
    <t>dn50</t>
  </si>
  <si>
    <t>dn63</t>
  </si>
  <si>
    <t>dn75</t>
  </si>
  <si>
    <t>dn90</t>
  </si>
  <si>
    <t>dn110</t>
  </si>
  <si>
    <t>dn125</t>
  </si>
  <si>
    <t>dn140</t>
  </si>
  <si>
    <t>dn160</t>
  </si>
  <si>
    <t xml:space="preserve">UPVC简单型球阀  </t>
  </si>
  <si>
    <t>UPVC球式止回阀</t>
  </si>
  <si>
    <t>UPVC背压阀</t>
  </si>
  <si>
    <t>活接头粘接dn15 PN16</t>
  </si>
  <si>
    <t>活接头粘接dn20 PN16</t>
  </si>
  <si>
    <t>活接头粘接dn25 PN16</t>
  </si>
  <si>
    <t>活接头粘接dn32 PN16</t>
  </si>
  <si>
    <t>活接头粘接dn40 PN16</t>
  </si>
  <si>
    <t>活接头粘接dn50 PN16</t>
  </si>
  <si>
    <t>活接头粘接dn63 PN16</t>
  </si>
  <si>
    <t>UPVC脉冲阻尼器</t>
  </si>
  <si>
    <t>dn20,容积1L，压力登记1.0MPa，含压力表</t>
  </si>
  <si>
    <t>dn25,容积1L，压力登记1.0MPa，含压力表</t>
  </si>
  <si>
    <t>dn32,容积1L，压力登记1.0MPa，含压力表</t>
  </si>
  <si>
    <t>dn40,容积1L，压力登记1.0MPa，含压力表</t>
  </si>
  <si>
    <t>安全阀</t>
  </si>
  <si>
    <t>富羽/永一/沪工</t>
  </si>
  <si>
    <t>A28W-16T，公称压力：1.0MPa，公称通径：DN25mm，整定压力：0.84Mpa，排放压力≤0.92MPa，压力等级：0.7-1.0MPa，需特检院检测证书</t>
  </si>
  <si>
    <t>A28W-16T，公称压力：1.0MPa，公称通径：DN20mm，整定压力：0.84Mpa，排放压力≤0.92MPa，压力等级：0.7-1.0MPa，需特检院检测证书</t>
  </si>
  <si>
    <t>A28H-16,公称通径：DN50mm，公称压力 1.6MPa，整定压力1.05，排放压力≤1.16，需特检院检测证书</t>
  </si>
  <si>
    <t>A28H-16,公称通径：DN40mm，公称压力 1.6MPa，整定压力1.05，排放压力≤1.1，需特检院检测证书</t>
  </si>
  <si>
    <t>A28H-16,公称通径：DN25mm，公称压力 1.6MPa，排放压力≤1.1.整定压力1.05MPa，需特检院检测证书</t>
  </si>
  <si>
    <t>A28H-16,公称通径：DN20mm，公称压力 1.6MPa，排放压力≤1.1.整定压力1.05MPa，需特检院检测证书</t>
  </si>
  <si>
    <t>法兰安全阀</t>
  </si>
  <si>
    <t>飞峰/永一/海一</t>
  </si>
  <si>
    <t>A42H-25C,公称通径：DN40mm，公称压力 2.5MPa，整定压力2.4MPa，排放压力2.88MPa</t>
  </si>
  <si>
    <t>A48Y-16，公称压力：1.60MPa，公称通径：DN40mm，整定压力：1.0MPa，需特检院检测证书</t>
  </si>
  <si>
    <t>手动闸阀</t>
  </si>
  <si>
    <t>冠龙/郑蝶/凯士比</t>
  </si>
  <si>
    <t>DN80，PN16</t>
  </si>
  <si>
    <t>套</t>
  </si>
  <si>
    <t>DN100，PN10</t>
  </si>
  <si>
    <t>DN125，PN10</t>
  </si>
  <si>
    <t>DN150，PN10</t>
  </si>
  <si>
    <t>法兰式手动蝶阀</t>
  </si>
  <si>
    <t>对夹式止回阀</t>
  </si>
  <si>
    <t>DN200，PN10</t>
  </si>
  <si>
    <t>UPVC Y型过滤器</t>
  </si>
  <si>
    <t>UPVC管码</t>
  </si>
  <si>
    <t>塑料管转子流量计</t>
  </si>
  <si>
    <t>最大量程600L/h</t>
  </si>
  <si>
    <t>最大量程1000L/h</t>
  </si>
  <si>
    <t>最大量程1600L/h</t>
  </si>
  <si>
    <t>PVC阻燃线槽</t>
  </si>
  <si>
    <t>20mmX10mmX4000mm ，2米/条</t>
  </si>
  <si>
    <t>30mmX15mmX4000mm ，2米/条</t>
  </si>
  <si>
    <t>PVC阻燃线管</t>
  </si>
  <si>
    <t>dn20，4米/根</t>
  </si>
  <si>
    <t>根</t>
  </si>
  <si>
    <t>dn25，4米/根</t>
  </si>
  <si>
    <t>dn32，4米/根</t>
  </si>
  <si>
    <t>dn40，4米/根</t>
  </si>
  <si>
    <t>PVC阻燃线管三通</t>
  </si>
  <si>
    <t>PVC阻燃线管90°弯头</t>
  </si>
  <si>
    <t>PVC阻燃线管直接</t>
  </si>
  <si>
    <t>PVC阻燃波纹管</t>
  </si>
  <si>
    <t>内径20mm，50米/卷，任意颜色</t>
  </si>
  <si>
    <t>内径25mm，50米/卷，任意颜色</t>
  </si>
  <si>
    <t>内径32mm，50米/卷，任意颜色</t>
  </si>
  <si>
    <t>涂塑水带</t>
  </si>
  <si>
    <t>1寸，壁厚2-3mm，20米/卷，耐磨</t>
  </si>
  <si>
    <t>2寸，壁厚2-3mm，20米/卷，耐磨</t>
  </si>
  <si>
    <t>3寸，壁厚2-3mm，20米/卷，耐磨</t>
  </si>
  <si>
    <t>4寸，壁厚2-3mm，20米/卷，耐磨</t>
  </si>
  <si>
    <t>涂塑水带加厚铝接头</t>
  </si>
  <si>
    <t>1寸</t>
  </si>
  <si>
    <t>2寸</t>
  </si>
  <si>
    <t>3寸</t>
  </si>
  <si>
    <t>4寸</t>
  </si>
  <si>
    <t>304不锈钢卡扣式快速接头</t>
  </si>
  <si>
    <t>DN65</t>
  </si>
  <si>
    <t>DN80</t>
  </si>
  <si>
    <t>DN100</t>
  </si>
  <si>
    <t>PVC透明钢丝软管</t>
  </si>
  <si>
    <t>内径25mm，厚3.5mm</t>
  </si>
  <si>
    <t>内径32mm，厚4mm</t>
  </si>
  <si>
    <t>内径40mm，厚3.5mm</t>
  </si>
  <si>
    <t>内径50mm，厚5mm</t>
  </si>
  <si>
    <t>内径64mm，厚4.5mm</t>
  </si>
  <si>
    <t>纤维增强软管</t>
  </si>
  <si>
    <t>4分</t>
  </si>
  <si>
    <t>6分</t>
  </si>
  <si>
    <t>1.2寸</t>
  </si>
  <si>
    <t>PU气管</t>
  </si>
  <si>
    <t>外径6mm、内径4mm</t>
  </si>
  <si>
    <t>外径8mm、内径5mm</t>
  </si>
  <si>
    <t>外径10mm、内径6.5mm</t>
  </si>
  <si>
    <t>气管直通二口接头</t>
  </si>
  <si>
    <t>PU6-6   10只/包</t>
  </si>
  <si>
    <t>包</t>
  </si>
  <si>
    <t>PU8-8   10只/包</t>
  </si>
  <si>
    <t>PU10-10   10只/包</t>
  </si>
  <si>
    <t>气管直通三口T型接头</t>
  </si>
  <si>
    <t>气管自锁快速接头</t>
  </si>
  <si>
    <t>公母头  接内径6mmPU气管</t>
  </si>
  <si>
    <t>对</t>
  </si>
  <si>
    <t>公母头  接内径8mmPU气管</t>
  </si>
  <si>
    <t>公母头  接内径10mmPU气管</t>
  </si>
  <si>
    <t>宝塔接头</t>
  </si>
  <si>
    <t>304不锈钢材质</t>
  </si>
  <si>
    <t>加厚黄蜡管</t>
  </si>
  <si>
    <t>管径5mm，100米/卷</t>
  </si>
  <si>
    <t>管径10mm，100米/卷</t>
  </si>
  <si>
    <t>管径16mm，50米/卷</t>
  </si>
  <si>
    <t>管径20mm，50米/卷</t>
  </si>
  <si>
    <t>管径25mm，20米/卷</t>
  </si>
  <si>
    <t>管径30mm，20米/卷</t>
  </si>
  <si>
    <t>玻璃胶</t>
  </si>
  <si>
    <t>300ml/支，任意颜色</t>
  </si>
  <si>
    <t>支</t>
  </si>
  <si>
    <t>AB胶</t>
  </si>
  <si>
    <t>20g/组</t>
  </si>
  <si>
    <t>组</t>
  </si>
  <si>
    <t>中性硅酮幕墙结构胶</t>
  </si>
  <si>
    <t>室外使用寿命30年</t>
  </si>
  <si>
    <t>硅酮免垫片红胶</t>
  </si>
  <si>
    <t>卡夫特/硅宝/万达</t>
  </si>
  <si>
    <t>K-383耐油耐压耐高温，85g/支</t>
  </si>
  <si>
    <t>铸铁金属修补剂</t>
  </si>
  <si>
    <t>双组分，1kg/组，铸铁件修复</t>
  </si>
  <si>
    <t>螺纹紧固剂</t>
  </si>
  <si>
    <t>乐泰/奥斯邦/金士达</t>
  </si>
  <si>
    <t>50ml/瓶，K243</t>
  </si>
  <si>
    <t>瓶</t>
  </si>
  <si>
    <t>502胶水</t>
  </si>
  <si>
    <t>快干</t>
  </si>
  <si>
    <t>UPVC给水管胶水</t>
  </si>
  <si>
    <t>500ml/瓶</t>
  </si>
  <si>
    <t>100ml/瓶</t>
  </si>
  <si>
    <t>免钉胶</t>
  </si>
  <si>
    <t>12g/支</t>
  </si>
  <si>
    <t>轴承紧固剂</t>
  </si>
  <si>
    <t>50ml/瓶</t>
  </si>
  <si>
    <t>O型圈粘接胶水</t>
  </si>
  <si>
    <t>乐泰/奥斯邦/司达行</t>
  </si>
  <si>
    <t>20g/瓶</t>
  </si>
  <si>
    <t>聚氨酯泡沫填缝剂</t>
  </si>
  <si>
    <t>奥斯邦/纽盾/R&amp;T</t>
  </si>
  <si>
    <t>750ml(配枪)</t>
  </si>
  <si>
    <t>3号润滑脂</t>
  </si>
  <si>
    <t>长城/美孚/昆仑</t>
  </si>
  <si>
    <t>5kg/罐</t>
  </si>
  <si>
    <t>罐</t>
  </si>
  <si>
    <t>WD-40 除锈剂</t>
  </si>
  <si>
    <t>400ml/瓶</t>
  </si>
  <si>
    <t>生物除臭剂</t>
  </si>
  <si>
    <t>1kg/桶</t>
  </si>
  <si>
    <t>桶</t>
  </si>
  <si>
    <t>手动加压喷壶</t>
  </si>
  <si>
    <t>2L</t>
  </si>
  <si>
    <t>304不锈钢电焊条</t>
  </si>
  <si>
    <t>2.5mm</t>
  </si>
  <si>
    <t>3.2mm</t>
  </si>
  <si>
    <t>4.0mm</t>
  </si>
  <si>
    <t>国标碳钢电焊条</t>
  </si>
  <si>
    <t>生料带</t>
  </si>
  <si>
    <t>青壳纸</t>
  </si>
  <si>
    <t>0.5mm厚，耐油、耐高温</t>
  </si>
  <si>
    <t>平方米</t>
  </si>
  <si>
    <t>1.0mm厚，耐油、耐高温</t>
  </si>
  <si>
    <t>1.2mm厚，耐油、耐高温</t>
  </si>
  <si>
    <t>1.5mm厚，耐油、耐高温</t>
  </si>
  <si>
    <t>2.0mm厚，耐油、耐高温</t>
  </si>
  <si>
    <t>橡胶垫片</t>
  </si>
  <si>
    <t>DN32</t>
  </si>
  <si>
    <t>DN40</t>
  </si>
  <si>
    <t>DN125</t>
  </si>
  <si>
    <t>DN150</t>
  </si>
  <si>
    <t>DN200</t>
  </si>
  <si>
    <t>DN250</t>
  </si>
  <si>
    <t>DN300</t>
  </si>
  <si>
    <t>丁晴橡胶O型密封圈</t>
  </si>
  <si>
    <t>直径10-15mm，线径1.0-2.4mm</t>
  </si>
  <si>
    <t>直径15-20mm，线径1.0-2.5mm</t>
  </si>
  <si>
    <t>直径20-30mm，线径1.0-3.5mm</t>
  </si>
  <si>
    <t>直径30-40mm，线径1.5-5.0mm</t>
  </si>
  <si>
    <t>直径40-50mm，线径2.0-5.0mm</t>
  </si>
  <si>
    <t>直径50-65mm，线径2.5-5.0mm</t>
  </si>
  <si>
    <t>直径65-80mm，线径2.5-6.0mm</t>
  </si>
  <si>
    <t>氟橡胶O型密封圈</t>
  </si>
  <si>
    <t>丁晴橡胶O型密封条</t>
  </si>
  <si>
    <t>线径2.5-3.0mm</t>
  </si>
  <si>
    <t>线径3.1-4.0mm</t>
  </si>
  <si>
    <t>线径4.1-5.0mm</t>
  </si>
  <si>
    <t>线径5.1-6.5mm</t>
  </si>
  <si>
    <t>线径6.6-7.5mm</t>
  </si>
  <si>
    <t>线径7.6-8.5mm</t>
  </si>
  <si>
    <t>线径8.5-10.0mm</t>
  </si>
  <si>
    <t>线径10.1-12.0mm</t>
  </si>
  <si>
    <t>线径12.1-14.0mm</t>
  </si>
  <si>
    <t>硬骨架密封</t>
  </si>
  <si>
    <t>UCK/NOK/CFW</t>
  </si>
  <si>
    <t>轴径10mm</t>
  </si>
  <si>
    <t>轴径11-20mm</t>
  </si>
  <si>
    <t>轴径21-30mm</t>
  </si>
  <si>
    <t>轴径31-40mm</t>
  </si>
  <si>
    <t>轴径41-55mm</t>
  </si>
  <si>
    <t>轴径56-70mm</t>
  </si>
  <si>
    <t>轴径71-85mm</t>
  </si>
  <si>
    <t>轴径86-100mm</t>
  </si>
  <si>
    <t>轴径101-125mm</t>
  </si>
  <si>
    <t>轴径126-150mm</t>
  </si>
  <si>
    <t>机械密封</t>
  </si>
  <si>
    <t>109-20</t>
  </si>
  <si>
    <t>含油四氟盘根</t>
  </si>
  <si>
    <t>12x12mm</t>
  </si>
  <si>
    <t>14x14mm</t>
  </si>
  <si>
    <t>工业级尼龙扎带</t>
  </si>
  <si>
    <t>3×150mm，500根/包</t>
  </si>
  <si>
    <t>8×300mm，100根/包</t>
  </si>
  <si>
    <t>可拆卸扎带</t>
  </si>
  <si>
    <t>8×200mm，100根/包</t>
  </si>
  <si>
    <t>配电柜门锁</t>
  </si>
  <si>
    <t>MS818</t>
  </si>
  <si>
    <t>AB303-1-2平面锁</t>
  </si>
  <si>
    <t>MS401铜芯</t>
  </si>
  <si>
    <t>MS308-2-1亮铬</t>
  </si>
  <si>
    <t>MS830-P米色带挂</t>
  </si>
  <si>
    <t>合页</t>
  </si>
  <si>
    <t>304不锈钢，4寸，不分左右</t>
  </si>
  <si>
    <t>付</t>
  </si>
  <si>
    <t>碎布/碎布条</t>
  </si>
  <si>
    <t>小型储药罐</t>
  </si>
  <si>
    <t>容积300L</t>
  </si>
  <si>
    <t>采水器</t>
  </si>
  <si>
    <t>透明亚克力；容积3L；厚5mm；含5米尼龙绳</t>
  </si>
  <si>
    <t>油漆刷</t>
  </si>
  <si>
    <t>1英寸</t>
  </si>
  <si>
    <t>把</t>
  </si>
  <si>
    <t>2英寸</t>
  </si>
  <si>
    <t>3英寸</t>
  </si>
  <si>
    <t>黄油嘴</t>
  </si>
  <si>
    <t>铜M8×1，中直，国标</t>
  </si>
  <si>
    <t>铜M10×1，中直，国标</t>
  </si>
  <si>
    <t>铜M12×1，中直，国标</t>
  </si>
  <si>
    <t>铜M8×1，45°，国标</t>
  </si>
  <si>
    <t>铜M10×1，45°，国标</t>
  </si>
  <si>
    <t>PVC挡鼠板</t>
  </si>
  <si>
    <t>2000mm*600mm*10mm</t>
  </si>
  <si>
    <t>块</t>
  </si>
  <si>
    <t>百叶窗</t>
  </si>
  <si>
    <t>电柜散热风扇用</t>
  </si>
  <si>
    <t>不锈钢扇形喷嘴</t>
  </si>
  <si>
    <t>1/8-65度 出水孔径2.0</t>
  </si>
  <si>
    <t>1/4-65度 出水孔径2.0</t>
  </si>
  <si>
    <t>地板警示胶带</t>
  </si>
  <si>
    <t>3M/鸣固/优仪</t>
  </si>
  <si>
    <t>颜色：黑黄，宽50mm，卷长33米</t>
  </si>
  <si>
    <t>磁吸式库存卡</t>
  </si>
  <si>
    <t>55×75三轮磁，蓝色</t>
  </si>
  <si>
    <t>导轨</t>
  </si>
  <si>
    <t>电气元件安装用，国标尺寸</t>
  </si>
  <si>
    <t>缓冲闭门器</t>
  </si>
  <si>
    <t>大号 承重65-85KG</t>
  </si>
  <si>
    <t>隔热棉</t>
  </si>
  <si>
    <t>20mm厚</t>
  </si>
  <si>
    <t>三角皮带</t>
  </si>
  <si>
    <t>三维/风豹/三力士</t>
  </si>
  <si>
    <t>SPZ型</t>
  </si>
  <si>
    <t>SPA型</t>
  </si>
  <si>
    <t>SPB型</t>
  </si>
  <si>
    <t>SPC型</t>
  </si>
  <si>
    <t>A型</t>
  </si>
  <si>
    <t>B型</t>
  </si>
  <si>
    <t>抗震压力表</t>
  </si>
  <si>
    <t xml:space="preserve"> YTN-100，量程0-1.6MPa</t>
  </si>
  <si>
    <t>YTN-60，量程0-2.5MPa</t>
  </si>
  <si>
    <t>压力表（储气罐用）</t>
  </si>
  <si>
    <t>0-1.6MPa，背接式，需配计量院校准报告</t>
  </si>
  <si>
    <t>0-1.6MPa，立式，需配计量院校准报告</t>
  </si>
  <si>
    <t>0-2.5MPa，背接式，需配计量院校准报告</t>
  </si>
  <si>
    <t>0-2.5MPa，立式，需配计量院校准报告</t>
  </si>
  <si>
    <t>耐震压力表</t>
  </si>
  <si>
    <t>上海江云仪表厂/红旗/伊莱斯</t>
  </si>
  <si>
    <t>YN-100，量程0-1.6MPa</t>
  </si>
  <si>
    <t>隔膜压力表</t>
  </si>
  <si>
    <t>YE-100，量程0-16KPa</t>
  </si>
  <si>
    <t>压力表</t>
  </si>
  <si>
    <t>Y-100，量程0-0.4MPa</t>
  </si>
  <si>
    <t>Y-100，量程0-1.0MPa</t>
  </si>
  <si>
    <t>电接点压力表</t>
  </si>
  <si>
    <t>红旗/伊莱斯/润能</t>
  </si>
  <si>
    <t>YXCHK-100 , Vcc=24V， lo=0.25A,量程0-40MPa，立式，需配计量院校准报告</t>
  </si>
  <si>
    <t>YXCHK-100 , Vcc=380V， lo=30VA，立式，需配计量院校准报告</t>
  </si>
  <si>
    <t>水表</t>
  </si>
  <si>
    <t>200mm</t>
  </si>
  <si>
    <t>150mm</t>
  </si>
  <si>
    <t>125mm</t>
  </si>
  <si>
    <t>100mm</t>
  </si>
  <si>
    <t>80mm</t>
  </si>
  <si>
    <t>63mm</t>
  </si>
  <si>
    <t>50mm</t>
  </si>
  <si>
    <t>40mm</t>
  </si>
  <si>
    <t>32mm</t>
  </si>
  <si>
    <t>油水分离器</t>
  </si>
  <si>
    <t>AFC2000</t>
  </si>
  <si>
    <t>电磁换向阀</t>
  </si>
  <si>
    <t>4M310-08</t>
  </si>
  <si>
    <t>4V210-08</t>
  </si>
  <si>
    <t>气动风炮</t>
  </si>
  <si>
    <t>含M9至M27套筒</t>
  </si>
  <si>
    <t>遮蔽保护膜</t>
  </si>
  <si>
    <t>2m×20m</t>
  </si>
  <si>
    <t>气动球阀</t>
  </si>
  <si>
    <t>DN100 (16 CF8)，双作用，含三联件</t>
  </si>
  <si>
    <t>DN80 (16 CF8)，双作用，含三联件</t>
  </si>
  <si>
    <t>DN50 (16 CF8)，双作用，含三联件</t>
  </si>
  <si>
    <t>DN80 (25 WCB)，双作用，含三联件</t>
  </si>
  <si>
    <t>DN40 (25 WCB)，双作用，含三联件</t>
  </si>
  <si>
    <t>DN25 (25 WCB)，双作用，含三联件</t>
  </si>
  <si>
    <t>气动闸阀</t>
  </si>
  <si>
    <t>DN80 ，PN10</t>
  </si>
  <si>
    <t>彩钢瓦</t>
  </si>
  <si>
    <t>彩涂钢板材质，厚度0.4-0.6mm，宽度0.8m</t>
  </si>
  <si>
    <t>电工胶布</t>
  </si>
  <si>
    <t>公牛/3M/正泰</t>
  </si>
  <si>
    <t>18mmX10m,阻燃防潮，任意颜色</t>
  </si>
  <si>
    <t>防火泥</t>
  </si>
  <si>
    <t>3C消防认证，10kg/箱</t>
  </si>
  <si>
    <t>箱</t>
  </si>
  <si>
    <t>工业草酸清洗剂</t>
  </si>
  <si>
    <t>25kg/桶，浓度≥55%</t>
  </si>
  <si>
    <t>吸油棉</t>
  </si>
  <si>
    <t>400*500*2mm，100片/箱</t>
  </si>
  <si>
    <t>卷尺</t>
  </si>
  <si>
    <t>工器具</t>
  </si>
  <si>
    <t>世达/史丹利/老A</t>
  </si>
  <si>
    <t>5米</t>
  </si>
  <si>
    <t>游标卡尺</t>
  </si>
  <si>
    <t>上工/世达/史丹利</t>
  </si>
  <si>
    <t>0-200mm（带表）</t>
  </si>
  <si>
    <t>0-300mm（带表）</t>
  </si>
  <si>
    <t>直柄麻花钻头</t>
  </si>
  <si>
    <t>2.5mm，含钴高速钢全磨制</t>
  </si>
  <si>
    <t>3mm，含钴高速钢全磨制</t>
  </si>
  <si>
    <t>3.5mm，含钴高速钢全磨制</t>
  </si>
  <si>
    <t>4mm，含钴高速钢全磨制</t>
  </si>
  <si>
    <t>4.5mm，含钴高速钢全磨制</t>
  </si>
  <si>
    <t>5mm，含钴高速钢全磨制</t>
  </si>
  <si>
    <t>6mm，含钴高速钢全磨制</t>
  </si>
  <si>
    <t>7mm，含钴高速钢全磨制</t>
  </si>
  <si>
    <t>8mm，含钴高速钢全磨制</t>
  </si>
  <si>
    <t>9mm，含钴高速钢全磨制</t>
  </si>
  <si>
    <t>10.5含钴高速钢全磨制</t>
  </si>
  <si>
    <t>11.5含钴高速钢全磨制</t>
  </si>
  <si>
    <t>12.5含钴高速钢全磨制</t>
  </si>
  <si>
    <t>13mm，含钴高速钢全磨制</t>
  </si>
  <si>
    <t>14mm，含钴高速钢全磨制</t>
  </si>
  <si>
    <t>16mm，含钴高速钢全磨制</t>
  </si>
  <si>
    <t>高速合金硬质麻花钻头</t>
  </si>
  <si>
    <t>12mm-13.5mm</t>
  </si>
  <si>
    <t>13.5mm-15.5mm</t>
  </si>
  <si>
    <t>15.6mm-16.5mm</t>
  </si>
  <si>
    <t>16.6mm-18.5mm</t>
  </si>
  <si>
    <t>18.6mm-20.5mm</t>
  </si>
  <si>
    <t>20.6mm-22.5mm</t>
  </si>
  <si>
    <t>22.6mm-24.5mm</t>
  </si>
  <si>
    <t>24.6mm-26.5mm</t>
  </si>
  <si>
    <t>26.6mm-28.5mm</t>
  </si>
  <si>
    <t>28.6mm-30.5mm</t>
  </si>
  <si>
    <t>瓷砖专用钻头</t>
  </si>
  <si>
    <t>M6</t>
  </si>
  <si>
    <t>M8</t>
  </si>
  <si>
    <t>M10</t>
  </si>
  <si>
    <t>圆柄/方柄冲击钻头</t>
  </si>
  <si>
    <t>超硬钨钢合金，M6×100mm</t>
  </si>
  <si>
    <t>超硬钨钢合金，M8×100mm</t>
  </si>
  <si>
    <t>超硬钨钢合金，M10×100mm</t>
  </si>
  <si>
    <t>超硬钨钢合金，M10×160mm</t>
  </si>
  <si>
    <t>超硬钨钢合金，M12×120mm</t>
  </si>
  <si>
    <t>超硬钨钢合金，M12×160mm</t>
  </si>
  <si>
    <t>超硬钨钢合金，M12×200mm</t>
  </si>
  <si>
    <t>超硬钨钢合金，M14×160mm</t>
  </si>
  <si>
    <t>超硬钨钢合金，M14×200mm</t>
  </si>
  <si>
    <t>超硬钨钢合金，M16×160mm</t>
  </si>
  <si>
    <t>超硬钨钢合金，M16×200mm</t>
  </si>
  <si>
    <t>超硬钨钢合金，M16×350mm</t>
  </si>
  <si>
    <t>超硬钨钢合金，M18×200mm</t>
  </si>
  <si>
    <t>超硬钨钢合金，M18×350mm</t>
  </si>
  <si>
    <t>超硬钨钢合金，M20×200mm</t>
  </si>
  <si>
    <t>超硬钨钢合金，M20×350mm</t>
  </si>
  <si>
    <t>超硬钨钢合金，M22×200mm</t>
  </si>
  <si>
    <t>超硬钨钢合金，M22×350mm</t>
  </si>
  <si>
    <t>超硬钨钢合金，M25×200mm</t>
  </si>
  <si>
    <t>超硬钨钢合金，M25×350mm</t>
  </si>
  <si>
    <t>梅花扳手套装</t>
  </si>
  <si>
    <t>世达/史丹利/田岛</t>
  </si>
  <si>
    <t>5.5mm-32mm</t>
  </si>
  <si>
    <t>开口扳手套装</t>
  </si>
  <si>
    <t>百威狮/世达/史丹利</t>
  </si>
  <si>
    <t>套筒扳手套装</t>
  </si>
  <si>
    <t>沪工/百威狮/瑞能</t>
  </si>
  <si>
    <t>棘轮齿轮扳手套装</t>
  </si>
  <si>
    <t>开拓/世达/史丹利</t>
  </si>
  <si>
    <t>8mm-24mm（14件套）</t>
  </si>
  <si>
    <t>内六角扳手套装</t>
  </si>
  <si>
    <t>史丹利/世达/高松</t>
  </si>
  <si>
    <t>1.5mm-10mm</t>
  </si>
  <si>
    <t>活动扳手</t>
  </si>
  <si>
    <t>世达/宝工/史丹利</t>
  </si>
  <si>
    <t>6寸</t>
  </si>
  <si>
    <t>8寸</t>
  </si>
  <si>
    <t>10寸</t>
  </si>
  <si>
    <t>12寸</t>
  </si>
  <si>
    <t>15寸</t>
  </si>
  <si>
    <t>链条扳手</t>
  </si>
  <si>
    <t>十字螺丝刀</t>
  </si>
  <si>
    <t>史丹利/世达/罗宾汉</t>
  </si>
  <si>
    <t>杆径3.2mm，杆长60-75mm</t>
  </si>
  <si>
    <t>杆径3.2mm，杆长125mm</t>
  </si>
  <si>
    <t>杆径3.2mm，杆长150mm</t>
  </si>
  <si>
    <t>杆径5mm，杆长60-75mm</t>
  </si>
  <si>
    <t>杆径5mm，杆长150mm</t>
  </si>
  <si>
    <t>杆径5mm，杆长200mm</t>
  </si>
  <si>
    <t>杆径6mm，杆长40-60mm</t>
  </si>
  <si>
    <t>杆径6mm，杆长125mm</t>
  </si>
  <si>
    <t>杆径6mm，杆长150mm</t>
  </si>
  <si>
    <t>杆径6mm，杆长200mm</t>
  </si>
  <si>
    <t>一字螺丝刀</t>
  </si>
  <si>
    <t>可敲击十字螺丝刀</t>
  </si>
  <si>
    <t>杆径8mm，杆长200mm</t>
  </si>
  <si>
    <t>杆径8mm，杆长250mm</t>
  </si>
  <si>
    <t>杆径8mm，杆长300mm</t>
  </si>
  <si>
    <t>可敲击一字螺丝刀</t>
  </si>
  <si>
    <t>十字绝缘螺丝刀</t>
  </si>
  <si>
    <t>杆径3mm，杆长60mm</t>
  </si>
  <si>
    <t>杆径5mm，杆长80mm</t>
  </si>
  <si>
    <t>杆径6mm，杆长100mm</t>
  </si>
  <si>
    <t>一字绝缘螺丝刀</t>
  </si>
  <si>
    <t>精修螺丝刀套装</t>
  </si>
  <si>
    <t>6件套</t>
  </si>
  <si>
    <t>钢丝钳</t>
  </si>
  <si>
    <t>世达/史丹利/宝工</t>
  </si>
  <si>
    <t>斜口钳</t>
  </si>
  <si>
    <t>5寸</t>
  </si>
  <si>
    <t>7寸</t>
  </si>
  <si>
    <t>尖嘴钳</t>
  </si>
  <si>
    <t>大力钳</t>
  </si>
  <si>
    <t>老A/世达/史丹利</t>
  </si>
  <si>
    <t>台虎钳</t>
  </si>
  <si>
    <t>绿林/得力/德力西</t>
  </si>
  <si>
    <t>管钳</t>
  </si>
  <si>
    <t>14寸</t>
  </si>
  <si>
    <t>24寸</t>
  </si>
  <si>
    <t>48寸</t>
  </si>
  <si>
    <t>钢凿</t>
  </si>
  <si>
    <t>250mm，平头</t>
  </si>
  <si>
    <t>300mm，平头</t>
  </si>
  <si>
    <t>250mm，尖头</t>
  </si>
  <si>
    <t>300mm，尖头</t>
  </si>
  <si>
    <t>接油盘</t>
  </si>
  <si>
    <t>640x440x105</t>
  </si>
  <si>
    <t>漏斗</t>
  </si>
  <si>
    <t>大号胶质</t>
  </si>
  <si>
    <t>研磨器</t>
  </si>
  <si>
    <t>不锈钢材质</t>
  </si>
  <si>
    <t>卸泥铲头</t>
  </si>
  <si>
    <t>板框压滤机用</t>
  </si>
  <si>
    <t>剥线钳</t>
  </si>
  <si>
    <t>世达/老A/罗宾汉</t>
  </si>
  <si>
    <t>剪剥压线钳</t>
  </si>
  <si>
    <t>0.5-6mm</t>
  </si>
  <si>
    <t>多功能网络压线钳</t>
  </si>
  <si>
    <t>胜为/锐能/山泽</t>
  </si>
  <si>
    <t>4P/6P/8P</t>
  </si>
  <si>
    <t>锯弓</t>
  </si>
  <si>
    <t>12寸，重型</t>
  </si>
  <si>
    <t>锯条</t>
  </si>
  <si>
    <t>史丹利/世达/老A</t>
  </si>
  <si>
    <t>12寸，18齿，10片/盒</t>
  </si>
  <si>
    <t>撬棍</t>
  </si>
  <si>
    <t>六凌钢   粗23mm，长95cm</t>
  </si>
  <si>
    <t>六凌钢   粗16mm，长55cm</t>
  </si>
  <si>
    <t>钳工锉刀</t>
  </si>
  <si>
    <t>史丹利/世达/得力</t>
  </si>
  <si>
    <t>粗齿平锉10寸</t>
  </si>
  <si>
    <t>中齿平锉10寸</t>
  </si>
  <si>
    <t>细齿平锉10寸</t>
  </si>
  <si>
    <t>手用丝锥</t>
  </si>
  <si>
    <t>上工/沪工/博世</t>
  </si>
  <si>
    <t>M12</t>
  </si>
  <si>
    <t>丝攻铰手</t>
  </si>
  <si>
    <t>180mm</t>
  </si>
  <si>
    <t>280mm</t>
  </si>
  <si>
    <t>锦纶尼龙绳</t>
  </si>
  <si>
    <t>绳径6mm</t>
  </si>
  <si>
    <t>绳径18mm</t>
  </si>
  <si>
    <t>起重吊带</t>
  </si>
  <si>
    <t>1T×2米</t>
  </si>
  <si>
    <t>2T×2米</t>
  </si>
  <si>
    <t>3T×2米</t>
  </si>
  <si>
    <t>吊环链吊具</t>
  </si>
  <si>
    <t>1吨，1腿，2米</t>
  </si>
  <si>
    <t>焊把钳</t>
  </si>
  <si>
    <t>金象/沪工之星/长城精工</t>
  </si>
  <si>
    <t>全铜，300A</t>
  </si>
  <si>
    <t>电焊机地线钳</t>
  </si>
  <si>
    <t>全铜，500A</t>
  </si>
  <si>
    <t>氧气乙炔管</t>
  </si>
  <si>
    <r>
      <rPr>
        <sz val="10"/>
        <rFont val="黑体"/>
        <charset val="134"/>
      </rPr>
      <t>含氧气管、乙炔管，双色管，</t>
    </r>
    <r>
      <rPr>
        <sz val="10"/>
        <rFont val="Calibri"/>
        <charset val="161"/>
      </rPr>
      <t>φ</t>
    </r>
    <r>
      <rPr>
        <sz val="10"/>
        <rFont val="黑体"/>
        <charset val="134"/>
      </rPr>
      <t>8mm，配接头</t>
    </r>
  </si>
  <si>
    <t>氧气减压表</t>
  </si>
  <si>
    <t>全铜</t>
  </si>
  <si>
    <t>乙炔减压表</t>
  </si>
  <si>
    <t>氩气减压表</t>
  </si>
  <si>
    <t>回火防止器</t>
  </si>
  <si>
    <t>适用于乙炔减压阀</t>
  </si>
  <si>
    <t>适用于割枪</t>
  </si>
  <si>
    <t>氧气乙炔割枪</t>
  </si>
  <si>
    <t>30型，全铜国标</t>
  </si>
  <si>
    <t>100型，全铜国标</t>
  </si>
  <si>
    <t>300型，全铜国标</t>
  </si>
  <si>
    <t>乙炔割嘴</t>
  </si>
  <si>
    <t>30型，全铜，5只/盒</t>
  </si>
  <si>
    <t>100型，全铜，5只/盒</t>
  </si>
  <si>
    <t>300型，全铜，5只/盒</t>
  </si>
  <si>
    <t>氧气乙炔工具套装</t>
  </si>
  <si>
    <t>30型/100型，含铜割枪、氧气乙炔气管，氧气乙炔减压阀、回火防止器等。</t>
  </si>
  <si>
    <t>氩弧焊机枪</t>
  </si>
  <si>
    <t>150A,4米长度</t>
  </si>
  <si>
    <t>150A,8米长度</t>
  </si>
  <si>
    <t>氩弧焊机枪头</t>
  </si>
  <si>
    <t>150A</t>
  </si>
  <si>
    <t>氩弧焊钨针</t>
  </si>
  <si>
    <t>1.6mm，铈钨，10支/盒</t>
  </si>
  <si>
    <t>1.6mm，钍钨，10支/盒</t>
  </si>
  <si>
    <t>1.6mm，纯钨，10支/盒</t>
  </si>
  <si>
    <t>2.0mm，铈钨，10支/盒</t>
  </si>
  <si>
    <t>2.0mm，钍钨，10支/盒</t>
  </si>
  <si>
    <t>2.0mm，纯钨，10支/盒</t>
  </si>
  <si>
    <t>2.4mm，铈钨，10支/盒</t>
  </si>
  <si>
    <t>2.4mm，钍钨，10支/盒</t>
  </si>
  <si>
    <t>2.4mm，纯钨，10支/盒</t>
  </si>
  <si>
    <t>3.0mm，铈钨，10支/盒</t>
  </si>
  <si>
    <t>3.0mm，钍钨，10支/盒</t>
  </si>
  <si>
    <t>3.0mm，纯钨，10支/盒</t>
  </si>
  <si>
    <t>钨针夹</t>
  </si>
  <si>
    <t>1.6mm，紫铜，10个/盒</t>
  </si>
  <si>
    <t>2.0mm，紫铜，10个/盒</t>
  </si>
  <si>
    <t>2.4mm，紫铜，10个/盒</t>
  </si>
  <si>
    <t>3.0mm，紫铜，10个/盒</t>
  </si>
  <si>
    <t>氩弧焊枪瓷嘴</t>
  </si>
  <si>
    <t>任意规格</t>
  </si>
  <si>
    <t>氩弧焊保护套</t>
  </si>
  <si>
    <t>适配TIG150型焊枪</t>
  </si>
  <si>
    <t>氩弧焊手套</t>
  </si>
  <si>
    <t>全羊皮，耐高温</t>
  </si>
  <si>
    <t>副</t>
  </si>
  <si>
    <t>等离子切割枪把</t>
  </si>
  <si>
    <t>含枪头、防爆橡胶管、纯铜线、防火橡胶套等，长度8米。</t>
  </si>
  <si>
    <t>等离子切割枪头</t>
  </si>
  <si>
    <t>P80</t>
  </si>
  <si>
    <t>P80电极割嘴</t>
  </si>
  <si>
    <t>1.5孔，10套/盒</t>
  </si>
  <si>
    <t>P80电极铪丝割嘴</t>
  </si>
  <si>
    <t>P80电极超音速割嘴</t>
  </si>
  <si>
    <t>切割枪头开关</t>
  </si>
  <si>
    <t>P80割枪使用，10只/包</t>
  </si>
  <si>
    <t>橡胶锤</t>
  </si>
  <si>
    <t>16 OZ</t>
  </si>
  <si>
    <t>圆头锤</t>
  </si>
  <si>
    <t>麦思德/老A/史丹利</t>
  </si>
  <si>
    <t>2磅</t>
  </si>
  <si>
    <t>八角锤</t>
  </si>
  <si>
    <t>世达/老A/史丹利</t>
  </si>
  <si>
    <t>6磅</t>
  </si>
  <si>
    <t>松香</t>
  </si>
  <si>
    <t>20g</t>
  </si>
  <si>
    <t>无铅锡焊丝</t>
  </si>
  <si>
    <t>100g</t>
  </si>
  <si>
    <t>LED手提式照明灯</t>
  </si>
  <si>
    <t>50W 6-8小时</t>
  </si>
  <si>
    <t>盏</t>
  </si>
  <si>
    <t>手提式手电筒</t>
  </si>
  <si>
    <t>充电式，光源类型：LED，电池类型：锂电池</t>
  </si>
  <si>
    <t>PVC剪管器</t>
  </si>
  <si>
    <t>上匠/世达/史丹利</t>
  </si>
  <si>
    <t>0-64mm+刀片</t>
  </si>
  <si>
    <t>剪刀</t>
  </si>
  <si>
    <t>不锈钢，中号</t>
  </si>
  <si>
    <t>锄头</t>
  </si>
  <si>
    <t>木柄小号宽锄</t>
  </si>
  <si>
    <t>不锈钢铲</t>
  </si>
  <si>
    <t>1m，尖头</t>
  </si>
  <si>
    <t>1m，方头</t>
  </si>
  <si>
    <t>不锈钢铲（小）</t>
  </si>
  <si>
    <t>10cm宽，方头</t>
  </si>
  <si>
    <t>捞网</t>
  </si>
  <si>
    <t>带4米长杆、孔径30mm。口宽45×50cm</t>
  </si>
  <si>
    <t>台秤</t>
  </si>
  <si>
    <t>300kg，电子计数</t>
  </si>
  <si>
    <t>台</t>
  </si>
  <si>
    <t>氧气瓶</t>
  </si>
  <si>
    <t>国标40L,不带气</t>
  </si>
  <si>
    <t>乙炔瓶</t>
  </si>
  <si>
    <t>氩气瓶</t>
  </si>
  <si>
    <t>国标10L,不带气</t>
  </si>
  <si>
    <t>平板小推车</t>
  </si>
  <si>
    <t>90cm×60cm</t>
  </si>
  <si>
    <t>辆</t>
  </si>
  <si>
    <t>零件盒</t>
  </si>
  <si>
    <t>350×200×150mm 斜口箱，任意颜色</t>
  </si>
  <si>
    <t>塑料筐</t>
  </si>
  <si>
    <t>540×360×310mm 任意颜色</t>
  </si>
  <si>
    <t>货架</t>
  </si>
  <si>
    <t>长1.5m、宽0.4米、高2米</t>
  </si>
  <si>
    <t>螺丝盒</t>
  </si>
  <si>
    <t>10mm×15mm×50mm     任意颜色</t>
  </si>
  <si>
    <t>分体式铁皮柜</t>
  </si>
  <si>
    <t>高390mm、宽850mm、深360mm。</t>
  </si>
  <si>
    <t>铁皮柜</t>
  </si>
  <si>
    <t>高810mm、宽630mm、深400mm,双门，2层，表面喷塑加工。</t>
  </si>
  <si>
    <t>不锈钢取样桶</t>
  </si>
  <si>
    <t>1L</t>
  </si>
  <si>
    <t>吹尘枪</t>
  </si>
  <si>
    <t>带15米气管及接头</t>
  </si>
  <si>
    <t>结构胶枪</t>
  </si>
  <si>
    <t>玻璃胶枪</t>
  </si>
  <si>
    <t>黄油枪</t>
  </si>
  <si>
    <t>400CC</t>
  </si>
  <si>
    <t>黄油枪尖嘴</t>
  </si>
  <si>
    <t>通用尺寸</t>
  </si>
  <si>
    <t>颗</t>
  </si>
  <si>
    <t>黄油枪油嘴</t>
  </si>
  <si>
    <t>黄油枪软管</t>
  </si>
  <si>
    <t>18英寸</t>
  </si>
  <si>
    <t>手摇油泵</t>
  </si>
  <si>
    <t>适用200L油桶，金属管、金属嘴</t>
  </si>
  <si>
    <t>便携储油桶</t>
  </si>
  <si>
    <t>20L，铝盖加厚</t>
  </si>
  <si>
    <t>30L，铝盖加厚</t>
  </si>
  <si>
    <t>砂轮机砂轮片</t>
  </si>
  <si>
    <t>5寸，白刚玉</t>
  </si>
  <si>
    <t>6寸，白刚玉</t>
  </si>
  <si>
    <t>8寸，白刚玉</t>
  </si>
  <si>
    <t>切割片</t>
  </si>
  <si>
    <t>大白鲨/金象/砂威</t>
  </si>
  <si>
    <t>400*3.2*32mm 25片/盒</t>
  </si>
  <si>
    <t>350*3.2*25.4mm 25片/盒</t>
  </si>
  <si>
    <t>手砂轮切割片</t>
  </si>
  <si>
    <t>105*1.2*16mm  50片/盒</t>
  </si>
  <si>
    <t>105*2.5*16mm  50片/盒</t>
  </si>
  <si>
    <t>手砂轮磨片</t>
  </si>
  <si>
    <t>100*6*16mm 50片/盒</t>
  </si>
  <si>
    <t>100*4*16mm 50片/盒</t>
  </si>
  <si>
    <t>手砂轮百叶砂轮片</t>
  </si>
  <si>
    <t>100*16mm 40片/盒</t>
  </si>
  <si>
    <t>角磨机钢丝刷</t>
  </si>
  <si>
    <t>孔径16mm，特厚耐磨</t>
  </si>
  <si>
    <t>砂纸</t>
  </si>
  <si>
    <t>干湿两用，120目</t>
  </si>
  <si>
    <t>干湿两用，320目</t>
  </si>
  <si>
    <t>干湿两用，800目</t>
  </si>
  <si>
    <t>液压立式千斤顶</t>
  </si>
  <si>
    <t>2吨</t>
  </si>
  <si>
    <t>3吨</t>
  </si>
  <si>
    <t>5吨</t>
  </si>
  <si>
    <t>双轴承手拉葫芦</t>
  </si>
  <si>
    <t>沪工/世达/得力</t>
  </si>
  <si>
    <t>1吨6米</t>
  </si>
  <si>
    <t>2吨6米</t>
  </si>
  <si>
    <t>2吨9米</t>
  </si>
  <si>
    <t>3吨9米</t>
  </si>
  <si>
    <t>三爪拉马</t>
  </si>
  <si>
    <t>内孔轴承拉马</t>
  </si>
  <si>
    <t>拆卸内孔直径16-38mm轴承</t>
  </si>
  <si>
    <t>多用分离器工具套装</t>
  </si>
  <si>
    <t>齿轮、轴承拆卸器组合，14件套，适用范围35mm-75mm。</t>
  </si>
  <si>
    <t>断头螺丝取丝器</t>
  </si>
  <si>
    <t>双头，4分-6分</t>
  </si>
  <si>
    <t>铝合金人字梯</t>
  </si>
  <si>
    <t>12步（3米），加厚</t>
  </si>
  <si>
    <t>14步（3.5米），加厚</t>
  </si>
  <si>
    <t>20步（5米），加厚</t>
  </si>
  <si>
    <t>铝合金便携竹节升降人字梯</t>
  </si>
  <si>
    <t>4.7米</t>
  </si>
  <si>
    <t>铝合金伸缩直梯</t>
  </si>
  <si>
    <t>收5.5米，伸10米，加厚</t>
  </si>
  <si>
    <t>手动液压堆高叉车</t>
  </si>
  <si>
    <t>2T，升高高度1600mm</t>
  </si>
  <si>
    <t>热缩绝缘套管</t>
  </si>
  <si>
    <r>
      <rPr>
        <sz val="10"/>
        <rFont val="Calibri"/>
        <charset val="134"/>
      </rPr>
      <t>φ</t>
    </r>
    <r>
      <rPr>
        <sz val="10"/>
        <rFont val="黑体"/>
        <charset val="134"/>
      </rPr>
      <t>5mm，100米/卷</t>
    </r>
  </si>
  <si>
    <r>
      <rPr>
        <sz val="10"/>
        <rFont val="Calibri"/>
        <charset val="134"/>
      </rPr>
      <t>φ</t>
    </r>
    <r>
      <rPr>
        <sz val="10"/>
        <rFont val="黑体"/>
        <charset val="134"/>
      </rPr>
      <t>6mm，</t>
    </r>
    <r>
      <rPr>
        <sz val="10"/>
        <rFont val="Calibri"/>
        <charset val="134"/>
      </rPr>
      <t>100</t>
    </r>
    <r>
      <rPr>
        <sz val="10"/>
        <rFont val="黑体"/>
        <charset val="134"/>
      </rPr>
      <t>米</t>
    </r>
    <r>
      <rPr>
        <sz val="10"/>
        <rFont val="Calibri"/>
        <charset val="134"/>
      </rPr>
      <t>/</t>
    </r>
    <r>
      <rPr>
        <sz val="10"/>
        <rFont val="黑体"/>
        <charset val="134"/>
      </rPr>
      <t>卷</t>
    </r>
  </si>
  <si>
    <t>磁翻板液位计</t>
  </si>
  <si>
    <t>0-3米</t>
  </si>
  <si>
    <t>哈夫节</t>
  </si>
  <si>
    <t>DN20</t>
  </si>
  <si>
    <t>DN25</t>
  </si>
  <si>
    <t>加厚防滑胶条</t>
  </si>
  <si>
    <t>红色、自粘胶，宽5cm</t>
  </si>
  <si>
    <t>高压软胶反吹管</t>
  </si>
  <si>
    <t>照明灯管+灯座</t>
  </si>
  <si>
    <t>30W</t>
  </si>
  <si>
    <t>强光COB硅胶软灯带</t>
  </si>
  <si>
    <t>LED，1组/40m</t>
  </si>
  <si>
    <t>铁马</t>
  </si>
  <si>
    <t>1.5m*1m，黄黑</t>
  </si>
  <si>
    <t>轴承</t>
  </si>
  <si>
    <t>行程开关</t>
  </si>
  <si>
    <t>ME-8108</t>
  </si>
  <si>
    <t>接近开关感应器</t>
  </si>
  <si>
    <t>18mm*63mm</t>
  </si>
  <si>
    <t>16mm*40mm</t>
  </si>
  <si>
    <t>美工刀具</t>
  </si>
  <si>
    <t>DL018，151*36mm</t>
  </si>
  <si>
    <t>美工刀片</t>
  </si>
  <si>
    <t>100*18mm，10片/盒</t>
  </si>
  <si>
    <t>水管抱箍</t>
  </si>
  <si>
    <t>304不锈钢，适配1寸管</t>
  </si>
  <si>
    <t>304不锈钢，适配1.5寸管</t>
  </si>
  <si>
    <t>304不锈钢，适配2寸管</t>
  </si>
  <si>
    <t>数字温度传感器探头</t>
  </si>
  <si>
    <t>防水、线长5米</t>
  </si>
  <si>
    <t>耐高温压榨软管</t>
  </si>
  <si>
    <t>长1.0m/根，耐温≥80°C，内置双层钢丝网</t>
  </si>
  <si>
    <t>长1.2m/根，耐温≥80°C，内置双层钢丝网</t>
  </si>
  <si>
    <t>长1.5m/根，耐温≥80°C，内置双层钢丝网</t>
  </si>
  <si>
    <t>长1.7m/根，耐温≥80°C，内置双层钢丝网</t>
  </si>
  <si>
    <t>长1.9m/根，耐温≥80°C，内置双层钢丝网</t>
  </si>
  <si>
    <t>压榨软管密封圈</t>
  </si>
  <si>
    <t>F16*3.5</t>
  </si>
  <si>
    <t>液位玻璃管</t>
  </si>
  <si>
    <r>
      <rPr>
        <sz val="10"/>
        <rFont val="黑体"/>
        <charset val="134"/>
      </rPr>
      <t>适配5m</t>
    </r>
    <r>
      <rPr>
        <sz val="10"/>
        <rFont val="宋体"/>
        <charset val="134"/>
      </rPr>
      <t>³</t>
    </r>
    <r>
      <rPr>
        <sz val="10"/>
        <rFont val="黑体"/>
        <charset val="134"/>
      </rPr>
      <t>水箱</t>
    </r>
  </si>
  <si>
    <t>液压油管</t>
  </si>
  <si>
    <t>19-M30，C型接头，长度80cm</t>
  </si>
  <si>
    <t>角磨机</t>
  </si>
  <si>
    <t>博世/牧田/德伟</t>
  </si>
  <si>
    <t>适用砂轮直径少于等于105mm，功率约700W。</t>
  </si>
  <si>
    <t>卤素电子水分测定仪</t>
  </si>
  <si>
    <t>最大称量值50g，称量精度0.005g，整机功率350w，电压220V</t>
  </si>
  <si>
    <t>高压冲洗机</t>
  </si>
  <si>
    <t>博赫尔/黑猫圣将/亚伯兰</t>
  </si>
  <si>
    <t>功率3400w，额度电压220V，电线长度≥4m，高压水管长度≥5m</t>
  </si>
  <si>
    <t>移动电线盘</t>
  </si>
  <si>
    <t>公牛/德力西/正泰</t>
  </si>
  <si>
    <t>线长50m，含过热保护，10A，4位五孔</t>
  </si>
  <si>
    <t>耐腐蚀离心泵</t>
  </si>
  <si>
    <r>
      <rPr>
        <sz val="10"/>
        <rFont val="黑体"/>
        <charset val="134"/>
      </rPr>
      <t>型号：PP32-25-105，流量：6.3m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/h，扬程：8m，功率：0.75kw</t>
    </r>
  </si>
  <si>
    <t>不锈钢离心泵</t>
  </si>
  <si>
    <r>
      <rPr>
        <sz val="10"/>
        <rFont val="黑体"/>
        <charset val="134"/>
      </rPr>
      <t>型号：40SFB-13，流量：6m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/h，扬程：13m，功率：0.55kw</t>
    </r>
  </si>
  <si>
    <t>消防工具柜</t>
  </si>
  <si>
    <t>90cm*40cm*140cm</t>
  </si>
  <si>
    <t>充电式手持吸尘器</t>
  </si>
  <si>
    <t>得力/世达/博世</t>
  </si>
  <si>
    <t>功率：30-80W</t>
  </si>
  <si>
    <t>电动螺丝刀</t>
  </si>
  <si>
    <t>博世/威克士/世达</t>
  </si>
  <si>
    <t>配一字头、十字头、内六角扳手，扭矩可调</t>
  </si>
  <si>
    <t>头戴式电焊防护面罩</t>
  </si>
  <si>
    <t>迅达/者也/世达</t>
  </si>
  <si>
    <t>自动变光</t>
  </si>
  <si>
    <t>电焊机</t>
  </si>
  <si>
    <t>大焊五金/银象/惠及</t>
  </si>
  <si>
    <t>工业级电焊机630，电流调节60-630A，电压380V 配主机*1，快插*1，说明书*1，电焊钳*1，皮手套*1，地线夹*1，三角插头*1，焊线15m。</t>
  </si>
  <si>
    <t>全铜，800A</t>
  </si>
  <si>
    <t>热熔胶枪</t>
  </si>
  <si>
    <t>100-150W</t>
  </si>
  <si>
    <t>热熔胶棒</t>
  </si>
  <si>
    <t>φ7mm，10支/包</t>
  </si>
  <si>
    <t>φ11mm，10支/包</t>
  </si>
  <si>
    <t>PE管热熔器</t>
  </si>
  <si>
    <t>模头20-63mm</t>
  </si>
  <si>
    <t>拉铆枪</t>
  </si>
  <si>
    <t>FF-DP01-200</t>
  </si>
  <si>
    <t>适配FF-DP01-200，100只/盒</t>
  </si>
  <si>
    <t>硬质合金钢金属开孔器</t>
  </si>
  <si>
    <t>佰瑞特/世博/优尼卡</t>
  </si>
  <si>
    <t>开孔16-20mm</t>
  </si>
  <si>
    <t>开孔21-30mm</t>
  </si>
  <si>
    <t>开孔32-40mm</t>
  </si>
  <si>
    <t>开孔42-50mm</t>
  </si>
  <si>
    <t>开孔53-60mm</t>
  </si>
  <si>
    <t>开孔65-70mm</t>
  </si>
  <si>
    <t>开孔75-80mm</t>
  </si>
  <si>
    <t>开孔85mm</t>
  </si>
  <si>
    <t>开孔90mm</t>
  </si>
  <si>
    <t>开孔95mm</t>
  </si>
  <si>
    <t>开孔100mm</t>
  </si>
  <si>
    <t>电烙铁</t>
  </si>
  <si>
    <t>40W</t>
  </si>
  <si>
    <t>60W</t>
  </si>
  <si>
    <t>80W</t>
  </si>
  <si>
    <t>充电式角磨机</t>
  </si>
  <si>
    <t>适用砂轮直径少于等于105mm，双电套装。</t>
  </si>
  <si>
    <t>手电钻</t>
  </si>
  <si>
    <t>功率约345W</t>
  </si>
  <si>
    <t>充电式手电钻</t>
  </si>
  <si>
    <t>最大扭矩50/28牛米，扭矩设置20档，最大夹持能力13mm，三爪夹头，电池容量18V/4.0安时，配两电一充。</t>
  </si>
  <si>
    <t>最大扭矩100牛米，1/4英寸内六角夹头，电池容量12V/2.0安时，配两电一充。</t>
  </si>
  <si>
    <t>轻型电锤</t>
  </si>
  <si>
    <t>功率约720W，单次最大锤击力2.0焦耳，锤击率0-4800bpm，空载转速0-2000rpm。</t>
  </si>
  <si>
    <t>电锤</t>
  </si>
  <si>
    <t>功率约900W，单次最大锤击力5.0焦耳，锤击率0-3600bpm，空载转速0-760rpm。</t>
  </si>
  <si>
    <t>充电式电锤</t>
  </si>
  <si>
    <t>单次锤击力1.7焦耳，锤击率0-4550bpm，空载转速0-1800rpm，配两电一充。</t>
  </si>
  <si>
    <t>手持式工程钻机</t>
  </si>
  <si>
    <t>博森/得力/东成</t>
  </si>
  <si>
    <t>额定输入功率2200W，额定电压220V，额定负责转速0-1250rpm，最大钻孔直径168mm。</t>
  </si>
  <si>
    <t>无刷电动扳手</t>
  </si>
  <si>
    <t>最大扭矩300牛米，工具夹头1/2英寸，电池容量18V/4.0安时，配两电一充。</t>
  </si>
  <si>
    <t>数字万用表</t>
  </si>
  <si>
    <t>福禄克（FLUKE）/日置（HIOKI）/GMC高美</t>
  </si>
  <si>
    <t>F17B</t>
  </si>
  <si>
    <t>钳型电流表</t>
  </si>
  <si>
    <t>F317</t>
  </si>
  <si>
    <t>F319</t>
  </si>
  <si>
    <t>3280-10F</t>
  </si>
  <si>
    <t>东莞市众源环境投资有限公司2025-2026年五金材料及工器具采购清单及预算表</t>
  </si>
  <si>
    <t>推荐品牌</t>
  </si>
  <si>
    <t>暂定数量</t>
  </si>
  <si>
    <t>不含税预算综合单价（元）</t>
  </si>
  <si>
    <t>不含税预算小计（元）</t>
  </si>
  <si>
    <t>冠龙/郑蝶/人民</t>
  </si>
  <si>
    <t>DN80，PN16，304不锈钢材质</t>
  </si>
  <si>
    <t>DN100，PN16，304不锈钢材质</t>
  </si>
  <si>
    <t>DN100，PN10，304不锈钢材质</t>
  </si>
  <si>
    <t>DN125，PN10，304不锈钢材质</t>
  </si>
  <si>
    <t>DN150，PN10，304不锈钢材质</t>
  </si>
  <si>
    <t>DN200，PN10，304不锈钢材质</t>
  </si>
  <si>
    <t>200mm，旋翼式，法兰连接</t>
  </si>
  <si>
    <t>150mm，旋翼式，法兰连接</t>
  </si>
  <si>
    <t>125mm，旋翼式，法兰连接</t>
  </si>
  <si>
    <t>100mm，旋翼式，法兰连接</t>
  </si>
  <si>
    <t>80mm，旋翼式，法兰连接</t>
  </si>
  <si>
    <t>63mm，旋翼式，法兰连接</t>
  </si>
  <si>
    <t>50mm，旋翼式，法兰连接</t>
  </si>
  <si>
    <t>40mm，旋翼式，螺纹连接</t>
  </si>
  <si>
    <t>32mm，旋翼式，螺纹连接</t>
  </si>
  <si>
    <t>DN80 ，PN10，304不锈钢材质</t>
  </si>
  <si>
    <t>含氧气管、乙炔管，双色管，φ8mm，配接头</t>
  </si>
  <si>
    <t>φ5mm，100米/卷</t>
  </si>
  <si>
    <t>φ6mm，100米/卷</t>
  </si>
  <si>
    <t>适配5m³水箱</t>
  </si>
  <si>
    <t>博世/牧田/得伟</t>
  </si>
  <si>
    <t>型号：PP32-25-105，流量：6.3m³/h，扬程：8m，功率：0.75kw</t>
  </si>
  <si>
    <t>型号：40SFB-13，流量：6m³/h，扬程：13m，功率：0.55kw</t>
  </si>
  <si>
    <t>佰瑞特/博世/优尼卡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</si>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</sst>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_);[Red]\(#,##0\)"/>
    <numFmt numFmtId="179" formatCode="_ \¥* #,##0.00_ ;_ \¥* \-#,##0.00_ ;_ \¥* &quot;-&quot;??_ ;_ @_ "/>
    <numFmt numFmtId="180" formatCode="0.00_ "/>
    <numFmt numFmtId="181" formatCode="0_ "/>
  </numFmts>
  <fonts count="3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/>
      <name val="仿宋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b/>
      <sz val="9"/>
      <name val="黑体"/>
      <charset val="134"/>
    </font>
    <font>
      <sz val="9"/>
      <name val="仿宋"/>
      <charset val="134"/>
    </font>
    <font>
      <b/>
      <sz val="11"/>
      <name val="等线"/>
      <charset val="134"/>
      <scheme val="minor"/>
    </font>
    <font>
      <sz val="11"/>
      <name val="黑体"/>
      <charset val="134"/>
    </font>
    <font>
      <sz val="10"/>
      <name val="等线"/>
      <charset val="134"/>
      <scheme val="minor"/>
    </font>
    <font>
      <b/>
      <sz val="11"/>
      <name val="黑体"/>
      <charset val="134"/>
    </font>
    <font>
      <sz val="10"/>
      <name val="黑体"/>
      <charset val="134"/>
    </font>
    <font>
      <sz val="11"/>
      <color rgb="FFFF0000"/>
      <name val="黑体"/>
      <charset val="134"/>
    </font>
    <font>
      <sz val="10"/>
      <name val="Calibri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Calibri"/>
      <charset val="161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3" fontId="4" fillId="0" borderId="0" xfId="0" applyNumberFormat="1" applyFont="1" applyFill="1"/>
    <xf numFmtId="43" fontId="0" fillId="0" borderId="0" xfId="0" applyNumberFormat="1" applyFill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4" fillId="0" borderId="0" xfId="0" applyFont="1"/>
    <xf numFmtId="0" fontId="9" fillId="0" borderId="0" xfId="0" applyFont="1" applyFill="1" applyAlignment="1">
      <alignment horizontal="center" vertical="center"/>
    </xf>
    <xf numFmtId="0" fontId="4" fillId="0" borderId="0" xfId="0" applyFont="1" applyFill="1"/>
    <xf numFmtId="177" fontId="9" fillId="0" borderId="0" xfId="0" applyNumberFormat="1" applyFont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80" fontId="12" fillId="0" borderId="0" xfId="0" applyNumberFormat="1" applyFont="1" applyBorder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 wrapText="1"/>
    </xf>
    <xf numFmtId="180" fontId="9" fillId="2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81" fontId="12" fillId="0" borderId="1" xfId="0" applyNumberFormat="1" applyFont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176" fontId="9" fillId="0" borderId="0" xfId="0" applyNumberFormat="1" applyFont="1" applyFill="1" applyAlignment="1" applyProtection="1">
      <alignment horizontal="center" vertical="center"/>
      <protection locked="0"/>
    </xf>
    <xf numFmtId="180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80" fontId="12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/>
    <xf numFmtId="176" fontId="10" fillId="2" borderId="0" xfId="0" applyNumberFormat="1" applyFont="1" applyFill="1"/>
    <xf numFmtId="178" fontId="12" fillId="3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80" fontId="14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/>
    <xf numFmtId="180" fontId="9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/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9" fillId="0" borderId="0" xfId="11" applyNumberFormat="1" applyFont="1" applyFill="1" applyAlignment="1">
      <alignment horizontal="center" vertical="center"/>
    </xf>
    <xf numFmtId="176" fontId="9" fillId="0" borderId="0" xfId="11" applyNumberFormat="1" applyFont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180" fontId="9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Xl000000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货币 3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dxfs count="16"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3"/>
        <b val="0"/>
        <i val="0"/>
        <strike val="0"/>
        <u val="none"/>
        <sz val="10"/>
        <color auto="1"/>
      </font>
      <numFmt numFmtId="177" formatCode="0_);[Red]\(0\)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80" formatCode="0.00_ "/>
    </dxf>
    <dxf>
      <font>
        <name val="黑体"/>
        <scheme val="none"/>
        <charset val="134"/>
        <family val="3"/>
        <b val="0"/>
        <i val="0"/>
        <strike val="0"/>
        <u val="none"/>
        <sz val="10"/>
        <color auto="1"/>
      </font>
      <numFmt numFmtId="180" formatCode="0.00_ 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b val="0"/>
        <i val="0"/>
        <strike val="0"/>
        <u val="none"/>
        <sz val="10"/>
        <color auto="1"/>
      </font>
      <numFmt numFmtId="180" formatCode="0.00_ 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);[Red]\(0.00\)"/>
    </dxf>
    <dxf>
      <numFmt numFmtId="0" formatCode="General"/>
    </dxf>
    <dxf>
      <numFmt numFmtId="180" formatCode="0.00_ "/>
    </dxf>
    <dxf>
      <numFmt numFmtId="180" formatCode="0.00_ "/>
    </dxf>
    <dxf>
      <numFmt numFmtId="176" formatCode="0.00_);[Red]\(0.00\)"/>
      <alignment horizontal="center" vertical="center"/>
    </dxf>
    <dxf>
      <numFmt numFmtId="0" formatCode="General"/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S826" totalsRowShown="0">
  <autoFilter ref="A3:S826"/>
  <tableColumns count="19">
    <tableColumn id="1" name="序号" dataDxfId="0"/>
    <tableColumn id="2" name="物资名称" dataDxfId="1"/>
    <tableColumn id="3" name="物资类别" dataDxfId="2"/>
    <tableColumn id="4" name="品牌" dataDxfId="3"/>
    <tableColumn id="5" name="规格型号" dataDxfId="4"/>
    <tableColumn id="8" name="合计暂定数量" dataDxfId="5"/>
    <tableColumn id="9" name="单位" dataDxfId="6"/>
    <tableColumn id="13" name="盛佰&#10;单价（元）"/>
    <tableColumn id="12" name="五金经营部（元）"/>
    <tableColumn id="10" name="广辉&#10;单价（元）"/>
    <tableColumn id="14" name="综合不含税单价（元）" dataDxfId="7"/>
    <tableColumn id="17" name="税率（13%）" dataDxfId="8"/>
    <tableColumn id="11" name="预算金额（元）" dataDxfId="9"/>
    <tableColumn id="15" name="净水24年预算" dataDxfId="10"/>
    <tableColumn id="16" name="不含税单价（元）2" dataDxfId="11"/>
    <tableColumn id="19" name="税率（13%）2" dataDxfId="12"/>
    <tableColumn id="18" name="预算金额（元）2" dataDxfId="13"/>
    <tableColumn id="6" name="预算金额（元）3" dataDxfId="14"/>
    <tableColumn id="7" name="预算金额（元）4" dataDxfId="15"/>
  </tableColumns>
  <tableStyleInfo name="TableStyleLight2" showFirstColumn="0" showLastColumn="0" showRowStripes="0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830"/>
  <sheetViews>
    <sheetView view="pageBreakPreview" zoomScale="85" zoomScaleNormal="85" workbookViewId="0">
      <selection activeCell="K4" sqref="K4"/>
    </sheetView>
  </sheetViews>
  <sheetFormatPr defaultColWidth="10.3333333333333" defaultRowHeight="13.5"/>
  <cols>
    <col min="1" max="1" width="6.66666666666667" style="25" customWidth="1"/>
    <col min="2" max="2" width="25.5833333333333" style="25" customWidth="1"/>
    <col min="3" max="3" width="13.5833333333333" style="25" customWidth="1"/>
    <col min="4" max="4" width="14.6" style="25" customWidth="1"/>
    <col min="5" max="5" width="23.425" style="25" customWidth="1"/>
    <col min="6" max="6" width="8.125" style="31" customWidth="1"/>
    <col min="7" max="10" width="8.58333333333333" style="25" customWidth="1"/>
    <col min="11" max="11" width="16.5083333333333" style="29" customWidth="1"/>
    <col min="12" max="12" width="10.9166666666667" style="25" customWidth="1"/>
    <col min="13" max="13" width="16.5083333333333" style="25" customWidth="1"/>
    <col min="14" max="14" width="10.3333333333333" style="29"/>
    <col min="15" max="15" width="16.1916666666667" style="32"/>
    <col min="16" max="16" width="16.1916666666667" style="33"/>
    <col min="17" max="17" width="14.1416666666667" style="33" customWidth="1"/>
    <col min="18" max="18" width="10.3333333333333" style="25"/>
    <col min="19" max="19" width="13.8583333333333" style="33"/>
    <col min="20" max="16384" width="10.3333333333333" style="25"/>
  </cols>
  <sheetData>
    <row r="1" s="22" customFormat="1" ht="20.25" spans="1:19">
      <c r="A1" s="22" t="s">
        <v>0</v>
      </c>
      <c r="K1" s="49"/>
      <c r="N1" s="49"/>
      <c r="O1" s="50"/>
      <c r="P1" s="51"/>
      <c r="Q1" s="51"/>
      <c r="S1" s="51"/>
    </row>
    <row r="2" s="22" customFormat="1" ht="20.25" spans="11:19">
      <c r="K2" s="49"/>
      <c r="N2" s="49"/>
      <c r="O2" s="50"/>
      <c r="P2" s="51"/>
      <c r="Q2" s="51"/>
      <c r="S2" s="51"/>
    </row>
    <row r="3" s="23" customFormat="1" ht="40.5" spans="1:19">
      <c r="A3" s="34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6" t="s">
        <v>6</v>
      </c>
      <c r="G3" s="35" t="s">
        <v>7</v>
      </c>
      <c r="H3" s="37" t="s">
        <v>8</v>
      </c>
      <c r="I3" s="35" t="s">
        <v>9</v>
      </c>
      <c r="J3" s="35" t="s">
        <v>10</v>
      </c>
      <c r="K3" s="52" t="s">
        <v>11</v>
      </c>
      <c r="L3" s="35" t="s">
        <v>12</v>
      </c>
      <c r="M3" s="35" t="s">
        <v>13</v>
      </c>
      <c r="N3" s="53" t="s">
        <v>14</v>
      </c>
      <c r="O3" s="54" t="s">
        <v>15</v>
      </c>
      <c r="P3" s="55" t="s">
        <v>16</v>
      </c>
      <c r="Q3" s="55" t="s">
        <v>17</v>
      </c>
      <c r="R3" s="23" t="s">
        <v>18</v>
      </c>
      <c r="S3" s="63" t="s">
        <v>19</v>
      </c>
    </row>
    <row r="4" s="23" customFormat="1" spans="1:19">
      <c r="A4" s="38">
        <f>ROW()-2</f>
        <v>2</v>
      </c>
      <c r="B4" s="39" t="s">
        <v>20</v>
      </c>
      <c r="C4" s="39" t="s">
        <v>21</v>
      </c>
      <c r="D4" s="39" t="s">
        <v>22</v>
      </c>
      <c r="E4" s="39" t="s">
        <v>23</v>
      </c>
      <c r="F4" s="40">
        <v>100</v>
      </c>
      <c r="G4" s="39" t="s">
        <v>24</v>
      </c>
      <c r="H4" s="41">
        <v>12</v>
      </c>
      <c r="I4" s="39">
        <v>9.6</v>
      </c>
      <c r="J4" s="39">
        <v>8.4</v>
      </c>
      <c r="K4" s="56">
        <v>3.2996</v>
      </c>
      <c r="L4" s="39">
        <f>K4*0.13</f>
        <v>0.428948</v>
      </c>
      <c r="M4" s="39">
        <f>F4*K4+表2[[#This Row],[合计暂定数量]]*表2[[#This Row],[税率（13%）]]</f>
        <v>372.8548</v>
      </c>
      <c r="N4" s="57">
        <v>12.65</v>
      </c>
      <c r="O4" s="57">
        <f>IF(K4&gt;N4,N4,K4)</f>
        <v>3.2996</v>
      </c>
      <c r="P4" s="58">
        <f t="shared" ref="P4:P67" si="0">O4*0.13</f>
        <v>0.428948</v>
      </c>
      <c r="Q4" s="58">
        <f>F4*O4+表2[[#This Row],[合计暂定数量]]*表2[[#This Row],[税率（13%）]]</f>
        <v>372.8548</v>
      </c>
      <c r="R4" s="57">
        <f>IF(K4&gt;N4,N4,0)</f>
        <v>0</v>
      </c>
      <c r="S4" s="63">
        <f t="shared" ref="S4:S67" si="1">N4-K4</f>
        <v>9.3504</v>
      </c>
    </row>
    <row r="5" s="23" customFormat="1" spans="1:19">
      <c r="A5" s="38">
        <f t="shared" ref="A5:A14" si="2">ROW()-2</f>
        <v>3</v>
      </c>
      <c r="B5" s="39" t="s">
        <v>25</v>
      </c>
      <c r="C5" s="39" t="s">
        <v>21</v>
      </c>
      <c r="D5" s="39" t="s">
        <v>22</v>
      </c>
      <c r="E5" s="39" t="s">
        <v>23</v>
      </c>
      <c r="F5" s="40">
        <v>100</v>
      </c>
      <c r="G5" s="39" t="s">
        <v>24</v>
      </c>
      <c r="H5" s="41">
        <v>12</v>
      </c>
      <c r="I5" s="39">
        <v>9.6</v>
      </c>
      <c r="J5" s="39">
        <v>8.4</v>
      </c>
      <c r="K5" s="56">
        <v>3.37055</v>
      </c>
      <c r="L5" s="39">
        <f t="shared" ref="L4:L67" si="3">K5*0.13</f>
        <v>0.4381715</v>
      </c>
      <c r="M5" s="39">
        <f>F5*K5+表2[[#This Row],[合计暂定数量]]*表2[[#This Row],[税率（13%）]]</f>
        <v>380.87215</v>
      </c>
      <c r="N5" s="57">
        <v>12.65</v>
      </c>
      <c r="O5" s="57">
        <f t="shared" ref="O5:O39" si="4">IF(K5&gt;N5,N5,K5)</f>
        <v>3.37055</v>
      </c>
      <c r="P5" s="59">
        <f t="shared" si="0"/>
        <v>0.4381715</v>
      </c>
      <c r="Q5" s="59">
        <f>F5*O5+表2[[#This Row],[合计暂定数量]]*表2[[#This Row],[税率（13%）]]</f>
        <v>380.87215</v>
      </c>
      <c r="R5" s="63">
        <f t="shared" ref="R4:R67" si="5">IF(K5&gt;N5,N5,0)</f>
        <v>0</v>
      </c>
      <c r="S5" s="63">
        <f t="shared" si="1"/>
        <v>9.27945</v>
      </c>
    </row>
    <row r="6" s="23" customFormat="1" spans="1:19">
      <c r="A6" s="38">
        <f t="shared" si="2"/>
        <v>4</v>
      </c>
      <c r="B6" s="39" t="s">
        <v>26</v>
      </c>
      <c r="C6" s="39" t="s">
        <v>21</v>
      </c>
      <c r="D6" s="39" t="s">
        <v>22</v>
      </c>
      <c r="E6" s="39" t="s">
        <v>23</v>
      </c>
      <c r="F6" s="40">
        <v>100</v>
      </c>
      <c r="G6" s="39" t="s">
        <v>24</v>
      </c>
      <c r="H6" s="41">
        <v>12</v>
      </c>
      <c r="I6" s="39">
        <v>9.6</v>
      </c>
      <c r="J6" s="39">
        <v>8.4</v>
      </c>
      <c r="K6" s="56">
        <v>3.65406</v>
      </c>
      <c r="L6" s="39">
        <f t="shared" si="3"/>
        <v>0.4750278</v>
      </c>
      <c r="M6" s="39">
        <f>F6*K6+表2[[#This Row],[合计暂定数量]]*表2[[#This Row],[税率（13%）]]</f>
        <v>412.90878</v>
      </c>
      <c r="N6" s="57">
        <v>13.55</v>
      </c>
      <c r="O6" s="57">
        <f t="shared" si="4"/>
        <v>3.65406</v>
      </c>
      <c r="P6" s="59">
        <f t="shared" si="0"/>
        <v>0.4750278</v>
      </c>
      <c r="Q6" s="59">
        <f>F6*O6+表2[[#This Row],[合计暂定数量]]*表2[[#This Row],[税率（13%）]]</f>
        <v>412.90878</v>
      </c>
      <c r="R6" s="63">
        <f t="shared" si="5"/>
        <v>0</v>
      </c>
      <c r="S6" s="63">
        <f t="shared" si="1"/>
        <v>9.89594</v>
      </c>
    </row>
    <row r="7" s="23" customFormat="1" spans="1:19">
      <c r="A7" s="38">
        <f t="shared" si="2"/>
        <v>5</v>
      </c>
      <c r="B7" s="39" t="s">
        <v>27</v>
      </c>
      <c r="C7" s="39" t="s">
        <v>21</v>
      </c>
      <c r="D7" s="39" t="s">
        <v>22</v>
      </c>
      <c r="E7" s="39" t="s">
        <v>23</v>
      </c>
      <c r="F7" s="40">
        <v>100</v>
      </c>
      <c r="G7" s="39" t="s">
        <v>24</v>
      </c>
      <c r="H7" s="41">
        <v>12</v>
      </c>
      <c r="I7" s="39">
        <v>9.6</v>
      </c>
      <c r="J7" s="39">
        <v>8.4</v>
      </c>
      <c r="K7" s="56">
        <v>3.44635</v>
      </c>
      <c r="L7" s="39">
        <f t="shared" si="3"/>
        <v>0.4480255</v>
      </c>
      <c r="M7" s="39">
        <f>F7*K7+表2[[#This Row],[合计暂定数量]]*表2[[#This Row],[税率（13%）]]</f>
        <v>389.43755</v>
      </c>
      <c r="N7" s="57">
        <v>13.55</v>
      </c>
      <c r="O7" s="57">
        <f t="shared" si="4"/>
        <v>3.44635</v>
      </c>
      <c r="P7" s="59">
        <f t="shared" si="0"/>
        <v>0.4480255</v>
      </c>
      <c r="Q7" s="59">
        <f>F7*O7+表2[[#This Row],[合计暂定数量]]*表2[[#This Row],[税率（13%）]]</f>
        <v>389.43755</v>
      </c>
      <c r="R7" s="63">
        <f t="shared" si="5"/>
        <v>0</v>
      </c>
      <c r="S7" s="63">
        <f t="shared" si="1"/>
        <v>10.10365</v>
      </c>
    </row>
    <row r="8" s="23" customFormat="1" spans="1:19">
      <c r="A8" s="38">
        <f t="shared" si="2"/>
        <v>6</v>
      </c>
      <c r="B8" s="39" t="s">
        <v>28</v>
      </c>
      <c r="C8" s="39" t="s">
        <v>21</v>
      </c>
      <c r="D8" s="39" t="s">
        <v>22</v>
      </c>
      <c r="E8" s="39" t="s">
        <v>29</v>
      </c>
      <c r="F8" s="40">
        <v>100</v>
      </c>
      <c r="G8" s="39" t="s">
        <v>24</v>
      </c>
      <c r="H8" s="41">
        <v>40</v>
      </c>
      <c r="I8" s="39">
        <v>32</v>
      </c>
      <c r="J8" s="39">
        <v>28</v>
      </c>
      <c r="K8" s="56">
        <v>33.3333333333333</v>
      </c>
      <c r="L8" s="39">
        <f t="shared" si="3"/>
        <v>4.33333333333333</v>
      </c>
      <c r="M8" s="39">
        <f>F8*K8+表2[[#This Row],[合计暂定数量]]*表2[[#This Row],[税率（13%）]]</f>
        <v>3766.66666666667</v>
      </c>
      <c r="N8" s="57">
        <v>46.48</v>
      </c>
      <c r="O8" s="57">
        <f t="shared" si="4"/>
        <v>33.3333333333333</v>
      </c>
      <c r="P8" s="59">
        <f t="shared" si="0"/>
        <v>4.33333333333333</v>
      </c>
      <c r="Q8" s="59">
        <f>F8*O8+表2[[#This Row],[合计暂定数量]]*表2[[#This Row],[税率（13%）]]</f>
        <v>3766.66666666667</v>
      </c>
      <c r="R8" s="63">
        <f t="shared" si="5"/>
        <v>0</v>
      </c>
      <c r="S8" s="63">
        <f t="shared" si="1"/>
        <v>13.1466666666667</v>
      </c>
    </row>
    <row r="9" s="23" customFormat="1" spans="1:19">
      <c r="A9" s="38">
        <f t="shared" si="2"/>
        <v>7</v>
      </c>
      <c r="B9" s="39" t="s">
        <v>30</v>
      </c>
      <c r="C9" s="39" t="s">
        <v>21</v>
      </c>
      <c r="D9" s="39" t="s">
        <v>22</v>
      </c>
      <c r="E9" s="39" t="s">
        <v>29</v>
      </c>
      <c r="F9" s="40">
        <v>100</v>
      </c>
      <c r="G9" s="39" t="s">
        <v>24</v>
      </c>
      <c r="H9" s="41">
        <v>40</v>
      </c>
      <c r="I9" s="39">
        <v>32</v>
      </c>
      <c r="J9" s="39">
        <v>28</v>
      </c>
      <c r="K9" s="56">
        <v>33.3333333333333</v>
      </c>
      <c r="L9" s="39">
        <f t="shared" si="3"/>
        <v>4.33333333333333</v>
      </c>
      <c r="M9" s="39">
        <f>F9*K9+表2[[#This Row],[合计暂定数量]]*表2[[#This Row],[税率（13%）]]</f>
        <v>3766.66666666667</v>
      </c>
      <c r="N9" s="57">
        <v>57.42</v>
      </c>
      <c r="O9" s="57">
        <f t="shared" si="4"/>
        <v>33.3333333333333</v>
      </c>
      <c r="P9" s="59">
        <f t="shared" si="0"/>
        <v>4.33333333333333</v>
      </c>
      <c r="Q9" s="59">
        <f>F9*O9+表2[[#This Row],[合计暂定数量]]*表2[[#This Row],[税率（13%）]]</f>
        <v>3766.66666666667</v>
      </c>
      <c r="R9" s="63">
        <f t="shared" si="5"/>
        <v>0</v>
      </c>
      <c r="S9" s="63">
        <f t="shared" si="1"/>
        <v>24.0866666666667</v>
      </c>
    </row>
    <row r="10" s="23" customFormat="1" spans="1:19">
      <c r="A10" s="38">
        <f t="shared" si="2"/>
        <v>8</v>
      </c>
      <c r="B10" s="39" t="s">
        <v>31</v>
      </c>
      <c r="C10" s="39" t="s">
        <v>21</v>
      </c>
      <c r="D10" s="39" t="s">
        <v>22</v>
      </c>
      <c r="E10" s="39" t="s">
        <v>29</v>
      </c>
      <c r="F10" s="40">
        <v>100</v>
      </c>
      <c r="G10" s="39" t="s">
        <v>24</v>
      </c>
      <c r="H10" s="41">
        <v>40</v>
      </c>
      <c r="I10" s="39">
        <v>32</v>
      </c>
      <c r="J10" s="39">
        <v>28</v>
      </c>
      <c r="K10" s="56">
        <v>33.3333333333333</v>
      </c>
      <c r="L10" s="39">
        <f t="shared" si="3"/>
        <v>4.33333333333333</v>
      </c>
      <c r="M10" s="39">
        <f>F10*K10+表2[[#This Row],[合计暂定数量]]*表2[[#This Row],[税率（13%）]]</f>
        <v>3766.66666666667</v>
      </c>
      <c r="N10" s="57">
        <v>49.22</v>
      </c>
      <c r="O10" s="57">
        <f t="shared" si="4"/>
        <v>33.3333333333333</v>
      </c>
      <c r="P10" s="59">
        <f t="shared" si="0"/>
        <v>4.33333333333333</v>
      </c>
      <c r="Q10" s="59">
        <f>F10*O10+表2[[#This Row],[合计暂定数量]]*表2[[#This Row],[税率（13%）]]</f>
        <v>3766.66666666667</v>
      </c>
      <c r="R10" s="63">
        <f t="shared" si="5"/>
        <v>0</v>
      </c>
      <c r="S10" s="63">
        <f t="shared" si="1"/>
        <v>15.8866666666667</v>
      </c>
    </row>
    <row r="11" s="23" customFormat="1" spans="1:19">
      <c r="A11" s="38">
        <f t="shared" si="2"/>
        <v>9</v>
      </c>
      <c r="B11" s="39" t="s">
        <v>32</v>
      </c>
      <c r="C11" s="39" t="s">
        <v>21</v>
      </c>
      <c r="D11" s="39" t="s">
        <v>22</v>
      </c>
      <c r="E11" s="39" t="s">
        <v>33</v>
      </c>
      <c r="F11" s="40">
        <v>5</v>
      </c>
      <c r="G11" s="39" t="s">
        <v>34</v>
      </c>
      <c r="H11" s="41">
        <v>400</v>
      </c>
      <c r="I11" s="39">
        <v>320</v>
      </c>
      <c r="J11" s="39">
        <v>280</v>
      </c>
      <c r="K11" s="56">
        <v>333.333333333333</v>
      </c>
      <c r="L11" s="39">
        <f t="shared" si="3"/>
        <v>43.3333333333333</v>
      </c>
      <c r="M11" s="39">
        <f>F11*K11+表2[[#This Row],[合计暂定数量]]*表2[[#This Row],[税率（13%）]]</f>
        <v>1883.33333333333</v>
      </c>
      <c r="N11" s="57">
        <v>512.27</v>
      </c>
      <c r="O11" s="57">
        <f t="shared" si="4"/>
        <v>333.333333333333</v>
      </c>
      <c r="P11" s="59">
        <f t="shared" si="0"/>
        <v>43.3333333333333</v>
      </c>
      <c r="Q11" s="59">
        <f>F11*O11+表2[[#This Row],[合计暂定数量]]*表2[[#This Row],[税率（13%）]]</f>
        <v>1883.33333333333</v>
      </c>
      <c r="R11" s="63">
        <f t="shared" si="5"/>
        <v>0</v>
      </c>
      <c r="S11" s="63">
        <f t="shared" si="1"/>
        <v>178.936666666667</v>
      </c>
    </row>
    <row r="12" s="23" customFormat="1" spans="1:19">
      <c r="A12" s="38">
        <f t="shared" si="2"/>
        <v>10</v>
      </c>
      <c r="B12" s="39" t="s">
        <v>32</v>
      </c>
      <c r="C12" s="39" t="s">
        <v>21</v>
      </c>
      <c r="D12" s="39" t="s">
        <v>22</v>
      </c>
      <c r="E12" s="39" t="s">
        <v>35</v>
      </c>
      <c r="F12" s="40">
        <v>5</v>
      </c>
      <c r="G12" s="39" t="s">
        <v>34</v>
      </c>
      <c r="H12" s="41">
        <v>600</v>
      </c>
      <c r="I12" s="39">
        <v>480</v>
      </c>
      <c r="J12" s="39">
        <v>420</v>
      </c>
      <c r="K12" s="56">
        <v>500</v>
      </c>
      <c r="L12" s="39">
        <f t="shared" si="3"/>
        <v>65</v>
      </c>
      <c r="M12" s="39">
        <f>F12*K12+表2[[#This Row],[合计暂定数量]]*表2[[#This Row],[税率（13%）]]</f>
        <v>2825</v>
      </c>
      <c r="N12" s="57">
        <v>632.58</v>
      </c>
      <c r="O12" s="57">
        <f t="shared" si="4"/>
        <v>500</v>
      </c>
      <c r="P12" s="59">
        <f t="shared" si="0"/>
        <v>65</v>
      </c>
      <c r="Q12" s="59">
        <f>F12*O12+表2[[#This Row],[合计暂定数量]]*表2[[#This Row],[税率（13%）]]</f>
        <v>2825</v>
      </c>
      <c r="R12" s="63">
        <f t="shared" si="5"/>
        <v>0</v>
      </c>
      <c r="S12" s="63">
        <f t="shared" si="1"/>
        <v>132.58</v>
      </c>
    </row>
    <row r="13" s="23" customFormat="1" spans="1:19">
      <c r="A13" s="38">
        <f t="shared" si="2"/>
        <v>11</v>
      </c>
      <c r="B13" s="39" t="s">
        <v>32</v>
      </c>
      <c r="C13" s="39" t="s">
        <v>21</v>
      </c>
      <c r="D13" s="39" t="s">
        <v>22</v>
      </c>
      <c r="E13" s="39" t="s">
        <v>36</v>
      </c>
      <c r="F13" s="40">
        <v>5</v>
      </c>
      <c r="G13" s="39" t="s">
        <v>34</v>
      </c>
      <c r="H13" s="41">
        <v>700</v>
      </c>
      <c r="I13" s="39">
        <v>560</v>
      </c>
      <c r="J13" s="39">
        <v>490</v>
      </c>
      <c r="K13" s="56">
        <v>583.333333333333</v>
      </c>
      <c r="L13" s="39">
        <f t="shared" si="3"/>
        <v>75.8333333333333</v>
      </c>
      <c r="M13" s="39">
        <f>F13*K13+表2[[#This Row],[合计暂定数量]]*表2[[#This Row],[税率（13%）]]</f>
        <v>3295.83333333333</v>
      </c>
      <c r="N13" s="57">
        <v>777.52</v>
      </c>
      <c r="O13" s="57">
        <f t="shared" si="4"/>
        <v>583.333333333333</v>
      </c>
      <c r="P13" s="59">
        <f t="shared" si="0"/>
        <v>75.8333333333333</v>
      </c>
      <c r="Q13" s="59">
        <f>F13*O13+表2[[#This Row],[合计暂定数量]]*表2[[#This Row],[税率（13%）]]</f>
        <v>3295.83333333333</v>
      </c>
      <c r="R13" s="63">
        <f t="shared" si="5"/>
        <v>0</v>
      </c>
      <c r="S13" s="63">
        <f t="shared" si="1"/>
        <v>194.186666666667</v>
      </c>
    </row>
    <row r="14" s="23" customFormat="1" spans="1:19">
      <c r="A14" s="38">
        <f t="shared" si="2"/>
        <v>12</v>
      </c>
      <c r="B14" s="39" t="s">
        <v>37</v>
      </c>
      <c r="C14" s="39" t="s">
        <v>21</v>
      </c>
      <c r="D14" s="39" t="s">
        <v>22</v>
      </c>
      <c r="E14" s="39" t="s">
        <v>38</v>
      </c>
      <c r="F14" s="40">
        <v>100</v>
      </c>
      <c r="G14" s="39" t="s">
        <v>24</v>
      </c>
      <c r="H14" s="41">
        <v>12</v>
      </c>
      <c r="I14" s="39">
        <v>9.6</v>
      </c>
      <c r="J14" s="39">
        <v>8.4</v>
      </c>
      <c r="K14" s="56">
        <v>4.54562</v>
      </c>
      <c r="L14" s="39">
        <f t="shared" si="3"/>
        <v>0.5909306</v>
      </c>
      <c r="M14" s="39">
        <f>F14*K14+表2[[#This Row],[合计暂定数量]]*表2[[#This Row],[税率（13%）]]</f>
        <v>513.65506</v>
      </c>
      <c r="N14" s="57">
        <v>16.41</v>
      </c>
      <c r="O14" s="57">
        <f t="shared" si="4"/>
        <v>4.54562</v>
      </c>
      <c r="P14" s="59">
        <f t="shared" si="0"/>
        <v>0.5909306</v>
      </c>
      <c r="Q14" s="59">
        <f>F14*O14+表2[[#This Row],[合计暂定数量]]*表2[[#This Row],[税率（13%）]]</f>
        <v>513.65506</v>
      </c>
      <c r="R14" s="63">
        <f t="shared" si="5"/>
        <v>0</v>
      </c>
      <c r="S14" s="63">
        <f t="shared" si="1"/>
        <v>11.86438</v>
      </c>
    </row>
    <row r="15" s="23" customFormat="1" spans="1:19">
      <c r="A15" s="38">
        <f t="shared" ref="A15:A24" si="6">ROW()-2</f>
        <v>13</v>
      </c>
      <c r="B15" s="39" t="s">
        <v>39</v>
      </c>
      <c r="C15" s="39" t="s">
        <v>21</v>
      </c>
      <c r="D15" s="39" t="s">
        <v>22</v>
      </c>
      <c r="E15" s="39" t="s">
        <v>38</v>
      </c>
      <c r="F15" s="40">
        <v>100</v>
      </c>
      <c r="G15" s="39" t="s">
        <v>24</v>
      </c>
      <c r="H15" s="41">
        <v>12</v>
      </c>
      <c r="I15" s="39">
        <v>9.6</v>
      </c>
      <c r="J15" s="39">
        <v>8.4</v>
      </c>
      <c r="K15" s="56">
        <v>4.54562</v>
      </c>
      <c r="L15" s="39">
        <f t="shared" si="3"/>
        <v>0.5909306</v>
      </c>
      <c r="M15" s="39">
        <f>F15*K15+表2[[#This Row],[合计暂定数量]]*表2[[#This Row],[税率（13%）]]</f>
        <v>513.65506</v>
      </c>
      <c r="N15" s="57">
        <v>16.41</v>
      </c>
      <c r="O15" s="57">
        <f t="shared" si="4"/>
        <v>4.54562</v>
      </c>
      <c r="P15" s="59">
        <f t="shared" si="0"/>
        <v>0.5909306</v>
      </c>
      <c r="Q15" s="59">
        <f>F15*O15+表2[[#This Row],[合计暂定数量]]*表2[[#This Row],[税率（13%）]]</f>
        <v>513.65506</v>
      </c>
      <c r="R15" s="63">
        <f t="shared" si="5"/>
        <v>0</v>
      </c>
      <c r="S15" s="63">
        <f t="shared" si="1"/>
        <v>11.86438</v>
      </c>
    </row>
    <row r="16" s="23" customFormat="1" spans="1:19">
      <c r="A16" s="42">
        <f t="shared" si="6"/>
        <v>14</v>
      </c>
      <c r="B16" s="43" t="s">
        <v>40</v>
      </c>
      <c r="C16" s="43" t="s">
        <v>21</v>
      </c>
      <c r="D16" s="43" t="s">
        <v>22</v>
      </c>
      <c r="E16" s="43" t="s">
        <v>38</v>
      </c>
      <c r="F16" s="44">
        <v>100</v>
      </c>
      <c r="G16" s="43" t="s">
        <v>24</v>
      </c>
      <c r="H16" s="41">
        <v>30</v>
      </c>
      <c r="I16" s="43">
        <v>24</v>
      </c>
      <c r="J16" s="43">
        <v>31.8</v>
      </c>
      <c r="K16" s="43">
        <v>28.6</v>
      </c>
      <c r="L16" s="43">
        <f t="shared" si="3"/>
        <v>3.718</v>
      </c>
      <c r="M16" s="43">
        <f>F16*K16+表2[[#This Row],[合计暂定数量]]*表2[[#This Row],[税率（13%）]]</f>
        <v>3231.8</v>
      </c>
      <c r="N16" s="60"/>
      <c r="O16" s="60">
        <f>K16</f>
        <v>28.6</v>
      </c>
      <c r="P16" s="61">
        <f t="shared" si="0"/>
        <v>3.718</v>
      </c>
      <c r="Q16" s="61">
        <f>F16*O16+表2[[#This Row],[合计暂定数量]]*表2[[#This Row],[税率（13%）]]</f>
        <v>3231.8</v>
      </c>
      <c r="R16" s="60"/>
      <c r="S16" s="63">
        <f t="shared" si="1"/>
        <v>-28.6</v>
      </c>
    </row>
    <row r="17" s="23" customFormat="1" spans="1:19">
      <c r="A17" s="38">
        <f t="shared" si="6"/>
        <v>15</v>
      </c>
      <c r="B17" s="39" t="s">
        <v>41</v>
      </c>
      <c r="C17" s="39" t="s">
        <v>21</v>
      </c>
      <c r="D17" s="39" t="s">
        <v>22</v>
      </c>
      <c r="E17" s="39" t="s">
        <v>38</v>
      </c>
      <c r="F17" s="40">
        <v>50</v>
      </c>
      <c r="G17" s="39" t="s">
        <v>24</v>
      </c>
      <c r="H17" s="41">
        <v>25</v>
      </c>
      <c r="I17" s="39">
        <v>20</v>
      </c>
      <c r="J17" s="39">
        <v>26.5</v>
      </c>
      <c r="K17" s="56">
        <v>23.8333333333333</v>
      </c>
      <c r="L17" s="39">
        <f t="shared" si="3"/>
        <v>3.09833333333333</v>
      </c>
      <c r="M17" s="39">
        <f>F17*K17+表2[[#This Row],[合计暂定数量]]*表2[[#This Row],[税率（13%）]]</f>
        <v>1346.58333333333</v>
      </c>
      <c r="N17" s="57">
        <v>20.05</v>
      </c>
      <c r="O17" s="57">
        <f t="shared" si="4"/>
        <v>20.05</v>
      </c>
      <c r="P17" s="59">
        <f t="shared" si="0"/>
        <v>2.6065</v>
      </c>
      <c r="Q17" s="59">
        <f>F17*O17+表2[[#This Row],[合计暂定数量]]*表2[[#This Row],[税率（13%）]]</f>
        <v>1157.41666666667</v>
      </c>
      <c r="R17" s="63">
        <f t="shared" si="5"/>
        <v>20.05</v>
      </c>
      <c r="S17" s="63">
        <f t="shared" si="1"/>
        <v>-3.78333333333333</v>
      </c>
    </row>
    <row r="18" s="23" customFormat="1" spans="1:19">
      <c r="A18" s="38">
        <f t="shared" si="6"/>
        <v>16</v>
      </c>
      <c r="B18" s="39" t="s">
        <v>42</v>
      </c>
      <c r="C18" s="39" t="s">
        <v>21</v>
      </c>
      <c r="D18" s="39" t="s">
        <v>22</v>
      </c>
      <c r="E18" s="39" t="s">
        <v>35</v>
      </c>
      <c r="F18" s="40">
        <v>5</v>
      </c>
      <c r="G18" s="39" t="s">
        <v>34</v>
      </c>
      <c r="H18" s="41">
        <v>300</v>
      </c>
      <c r="I18" s="39">
        <v>240</v>
      </c>
      <c r="J18" s="39">
        <v>318</v>
      </c>
      <c r="K18" s="56">
        <v>94.3398704208</v>
      </c>
      <c r="L18" s="39">
        <f t="shared" si="3"/>
        <v>12.264183154704</v>
      </c>
      <c r="M18" s="39">
        <f>F18*K18+表2[[#This Row],[合计暂定数量]]*表2[[#This Row],[税率（13%）]]</f>
        <v>533.02026787752</v>
      </c>
      <c r="N18" s="57">
        <v>296.24</v>
      </c>
      <c r="O18" s="57">
        <f t="shared" si="4"/>
        <v>94.3398704208</v>
      </c>
      <c r="P18" s="59">
        <f t="shared" si="0"/>
        <v>12.264183154704</v>
      </c>
      <c r="Q18" s="59">
        <f>F18*O18+表2[[#This Row],[合计暂定数量]]*表2[[#This Row],[税率（13%）]]</f>
        <v>533.02026787752</v>
      </c>
      <c r="R18" s="63">
        <f t="shared" si="5"/>
        <v>0</v>
      </c>
      <c r="S18" s="63">
        <f t="shared" si="1"/>
        <v>201.9001295792</v>
      </c>
    </row>
    <row r="19" s="23" customFormat="1" spans="1:19">
      <c r="A19" s="38">
        <f t="shared" si="6"/>
        <v>17</v>
      </c>
      <c r="B19" s="39" t="s">
        <v>42</v>
      </c>
      <c r="C19" s="39" t="s">
        <v>21</v>
      </c>
      <c r="D19" s="39" t="s">
        <v>22</v>
      </c>
      <c r="E19" s="39" t="s">
        <v>43</v>
      </c>
      <c r="F19" s="40">
        <v>5</v>
      </c>
      <c r="G19" s="39" t="s">
        <v>34</v>
      </c>
      <c r="H19" s="41">
        <v>500</v>
      </c>
      <c r="I19" s="39">
        <v>400</v>
      </c>
      <c r="J19" s="39">
        <v>530</v>
      </c>
      <c r="K19" s="56">
        <v>186.8794793664</v>
      </c>
      <c r="L19" s="39">
        <f t="shared" si="3"/>
        <v>24.294332317632</v>
      </c>
      <c r="M19" s="39">
        <f>F19*K19+表2[[#This Row],[合计暂定数量]]*表2[[#This Row],[税率（13%）]]</f>
        <v>1055.86905842016</v>
      </c>
      <c r="N19" s="57">
        <v>526.85</v>
      </c>
      <c r="O19" s="57">
        <f t="shared" si="4"/>
        <v>186.8794793664</v>
      </c>
      <c r="P19" s="59">
        <f t="shared" si="0"/>
        <v>24.294332317632</v>
      </c>
      <c r="Q19" s="59">
        <f>F19*O19+表2[[#This Row],[合计暂定数量]]*表2[[#This Row],[税率（13%）]]</f>
        <v>1055.86905842016</v>
      </c>
      <c r="R19" s="63">
        <f t="shared" si="5"/>
        <v>0</v>
      </c>
      <c r="S19" s="63">
        <f t="shared" si="1"/>
        <v>339.9705206336</v>
      </c>
    </row>
    <row r="20" s="23" customFormat="1" spans="1:19">
      <c r="A20" s="38">
        <f t="shared" si="6"/>
        <v>18</v>
      </c>
      <c r="B20" s="39" t="s">
        <v>44</v>
      </c>
      <c r="C20" s="39" t="s">
        <v>21</v>
      </c>
      <c r="D20" s="39" t="s">
        <v>22</v>
      </c>
      <c r="E20" s="39" t="s">
        <v>29</v>
      </c>
      <c r="F20" s="40">
        <v>100</v>
      </c>
      <c r="G20" s="39" t="s">
        <v>24</v>
      </c>
      <c r="H20" s="41">
        <v>100</v>
      </c>
      <c r="I20" s="39">
        <v>80</v>
      </c>
      <c r="J20" s="39">
        <v>106</v>
      </c>
      <c r="K20" s="56">
        <v>95.3333333333333</v>
      </c>
      <c r="L20" s="39">
        <f t="shared" si="3"/>
        <v>12.3933333333333</v>
      </c>
      <c r="M20" s="39">
        <f>F20*K20+表2[[#This Row],[合计暂定数量]]*表2[[#This Row],[税率（13%）]]</f>
        <v>10772.6666666667</v>
      </c>
      <c r="N20" s="57">
        <v>103.91</v>
      </c>
      <c r="O20" s="57">
        <f t="shared" si="4"/>
        <v>95.3333333333333</v>
      </c>
      <c r="P20" s="59">
        <f t="shared" si="0"/>
        <v>12.3933333333333</v>
      </c>
      <c r="Q20" s="59">
        <f>F20*O20+表2[[#This Row],[合计暂定数量]]*表2[[#This Row],[税率（13%）]]</f>
        <v>10772.6666666667</v>
      </c>
      <c r="R20" s="63">
        <f t="shared" si="5"/>
        <v>0</v>
      </c>
      <c r="S20" s="63">
        <f t="shared" si="1"/>
        <v>8.57666666666667</v>
      </c>
    </row>
    <row r="21" s="23" customFormat="1" spans="1:19">
      <c r="A21" s="38">
        <f t="shared" si="6"/>
        <v>19</v>
      </c>
      <c r="B21" s="39" t="s">
        <v>45</v>
      </c>
      <c r="C21" s="39" t="s">
        <v>21</v>
      </c>
      <c r="D21" s="39" t="s">
        <v>22</v>
      </c>
      <c r="E21" s="39" t="s">
        <v>46</v>
      </c>
      <c r="F21" s="40">
        <v>5</v>
      </c>
      <c r="G21" s="39" t="s">
        <v>47</v>
      </c>
      <c r="H21" s="41">
        <v>22</v>
      </c>
      <c r="I21" s="39">
        <v>17.6</v>
      </c>
      <c r="J21" s="39">
        <v>23.32</v>
      </c>
      <c r="K21" s="56">
        <v>20.9733333333333</v>
      </c>
      <c r="L21" s="39">
        <f t="shared" si="3"/>
        <v>2.72653333333333</v>
      </c>
      <c r="M21" s="39">
        <f>F21*K21+表2[[#This Row],[合计暂定数量]]*表2[[#This Row],[税率（13%）]]</f>
        <v>118.499333333333</v>
      </c>
      <c r="N21" s="57">
        <v>18.04</v>
      </c>
      <c r="O21" s="57">
        <f t="shared" si="4"/>
        <v>18.04</v>
      </c>
      <c r="P21" s="59">
        <f t="shared" si="0"/>
        <v>2.3452</v>
      </c>
      <c r="Q21" s="59">
        <f>F21*O21+表2[[#This Row],[合计暂定数量]]*表2[[#This Row],[税率（13%）]]</f>
        <v>103.832666666667</v>
      </c>
      <c r="R21" s="63">
        <f t="shared" si="5"/>
        <v>18.04</v>
      </c>
      <c r="S21" s="63">
        <f t="shared" si="1"/>
        <v>-2.93333333333333</v>
      </c>
    </row>
    <row r="22" s="23" customFormat="1" spans="1:19">
      <c r="A22" s="38">
        <f t="shared" si="6"/>
        <v>20</v>
      </c>
      <c r="B22" s="39" t="s">
        <v>45</v>
      </c>
      <c r="C22" s="39" t="s">
        <v>21</v>
      </c>
      <c r="D22" s="39" t="s">
        <v>22</v>
      </c>
      <c r="E22" s="39" t="s">
        <v>48</v>
      </c>
      <c r="F22" s="40">
        <v>5</v>
      </c>
      <c r="G22" s="39" t="s">
        <v>47</v>
      </c>
      <c r="H22" s="41">
        <v>25</v>
      </c>
      <c r="I22" s="39">
        <v>20</v>
      </c>
      <c r="J22" s="39">
        <v>26.5</v>
      </c>
      <c r="K22" s="56">
        <v>23.8333333333333</v>
      </c>
      <c r="L22" s="39">
        <f t="shared" si="3"/>
        <v>3.09833333333333</v>
      </c>
      <c r="M22" s="39">
        <f>F22*K22+表2[[#This Row],[合计暂定数量]]*表2[[#This Row],[税率（13%）]]</f>
        <v>134.658333333333</v>
      </c>
      <c r="N22" s="57">
        <v>21.37</v>
      </c>
      <c r="O22" s="57">
        <f t="shared" si="4"/>
        <v>21.37</v>
      </c>
      <c r="P22" s="59">
        <f t="shared" si="0"/>
        <v>2.7781</v>
      </c>
      <c r="Q22" s="59">
        <f>F22*O22+表2[[#This Row],[合计暂定数量]]*表2[[#This Row],[税率（13%）]]</f>
        <v>122.341666666667</v>
      </c>
      <c r="R22" s="63">
        <f t="shared" si="5"/>
        <v>21.37</v>
      </c>
      <c r="S22" s="63">
        <f t="shared" si="1"/>
        <v>-2.46333333333333</v>
      </c>
    </row>
    <row r="23" s="23" customFormat="1" spans="1:19">
      <c r="A23" s="38">
        <f t="shared" si="6"/>
        <v>21</v>
      </c>
      <c r="B23" s="39" t="s">
        <v>45</v>
      </c>
      <c r="C23" s="39" t="s">
        <v>21</v>
      </c>
      <c r="D23" s="39" t="s">
        <v>22</v>
      </c>
      <c r="E23" s="39" t="s">
        <v>49</v>
      </c>
      <c r="F23" s="40">
        <v>5</v>
      </c>
      <c r="G23" s="39" t="s">
        <v>47</v>
      </c>
      <c r="H23" s="41">
        <v>28</v>
      </c>
      <c r="I23" s="39">
        <v>22.4</v>
      </c>
      <c r="J23" s="39">
        <v>29.68</v>
      </c>
      <c r="K23" s="56">
        <v>26.6933333333333</v>
      </c>
      <c r="L23" s="39">
        <f t="shared" si="3"/>
        <v>3.47013333333333</v>
      </c>
      <c r="M23" s="39">
        <f>F23*K23+表2[[#This Row],[合计暂定数量]]*表2[[#This Row],[税率（13%）]]</f>
        <v>150.817333333333</v>
      </c>
      <c r="N23" s="57">
        <v>25.68</v>
      </c>
      <c r="O23" s="57">
        <f t="shared" si="4"/>
        <v>25.68</v>
      </c>
      <c r="P23" s="59">
        <f t="shared" si="0"/>
        <v>3.3384</v>
      </c>
      <c r="Q23" s="59">
        <f>F23*O23+表2[[#This Row],[合计暂定数量]]*表2[[#This Row],[税率（13%）]]</f>
        <v>145.750666666667</v>
      </c>
      <c r="R23" s="63">
        <f t="shared" si="5"/>
        <v>25.68</v>
      </c>
      <c r="S23" s="63">
        <f t="shared" si="1"/>
        <v>-1.01333333333333</v>
      </c>
    </row>
    <row r="24" s="23" customFormat="1" spans="1:19">
      <c r="A24" s="38">
        <f t="shared" si="6"/>
        <v>22</v>
      </c>
      <c r="B24" s="39" t="s">
        <v>45</v>
      </c>
      <c r="C24" s="39" t="s">
        <v>21</v>
      </c>
      <c r="D24" s="39" t="s">
        <v>22</v>
      </c>
      <c r="E24" s="39" t="s">
        <v>50</v>
      </c>
      <c r="F24" s="40">
        <v>5</v>
      </c>
      <c r="G24" s="39" t="s">
        <v>47</v>
      </c>
      <c r="H24" s="41">
        <v>31</v>
      </c>
      <c r="I24" s="39">
        <v>24.8</v>
      </c>
      <c r="J24" s="39">
        <v>32.86</v>
      </c>
      <c r="K24" s="56">
        <v>29.5533333333333</v>
      </c>
      <c r="L24" s="39">
        <f t="shared" si="3"/>
        <v>3.84193333333333</v>
      </c>
      <c r="M24" s="39">
        <f>F24*K24+表2[[#This Row],[合计暂定数量]]*表2[[#This Row],[税率（13%）]]</f>
        <v>166.976333333333</v>
      </c>
      <c r="N24" s="57">
        <v>32.81</v>
      </c>
      <c r="O24" s="57">
        <f t="shared" si="4"/>
        <v>29.5533333333333</v>
      </c>
      <c r="P24" s="59">
        <f t="shared" si="0"/>
        <v>3.84193333333333</v>
      </c>
      <c r="Q24" s="59">
        <f>F24*O24+表2[[#This Row],[合计暂定数量]]*表2[[#This Row],[税率（13%）]]</f>
        <v>166.976333333333</v>
      </c>
      <c r="R24" s="63">
        <f t="shared" si="5"/>
        <v>0</v>
      </c>
      <c r="S24" s="63">
        <f t="shared" si="1"/>
        <v>3.25666666666667</v>
      </c>
    </row>
    <row r="25" s="23" customFormat="1" spans="1:19">
      <c r="A25" s="38">
        <f t="shared" ref="A25:A34" si="7">ROW()-2</f>
        <v>23</v>
      </c>
      <c r="B25" s="39" t="s">
        <v>45</v>
      </c>
      <c r="C25" s="39" t="s">
        <v>21</v>
      </c>
      <c r="D25" s="39" t="s">
        <v>22</v>
      </c>
      <c r="E25" s="39" t="s">
        <v>51</v>
      </c>
      <c r="F25" s="40">
        <v>5</v>
      </c>
      <c r="G25" s="39" t="s">
        <v>47</v>
      </c>
      <c r="H25" s="41">
        <v>34</v>
      </c>
      <c r="I25" s="39">
        <v>27.2</v>
      </c>
      <c r="J25" s="39">
        <v>36.04</v>
      </c>
      <c r="K25" s="56">
        <v>32.4133333333333</v>
      </c>
      <c r="L25" s="39">
        <f t="shared" si="3"/>
        <v>4.21373333333333</v>
      </c>
      <c r="M25" s="39">
        <f>F25*K25+表2[[#This Row],[合计暂定数量]]*表2[[#This Row],[税率（13%）]]</f>
        <v>183.135333333333</v>
      </c>
      <c r="N25" s="57">
        <v>44.25</v>
      </c>
      <c r="O25" s="57">
        <f t="shared" si="4"/>
        <v>32.4133333333333</v>
      </c>
      <c r="P25" s="59">
        <f t="shared" si="0"/>
        <v>4.21373333333333</v>
      </c>
      <c r="Q25" s="59">
        <f>F25*O25+表2[[#This Row],[合计暂定数量]]*表2[[#This Row],[税率（13%）]]</f>
        <v>183.135333333333</v>
      </c>
      <c r="R25" s="63">
        <f t="shared" si="5"/>
        <v>0</v>
      </c>
      <c r="S25" s="63">
        <f t="shared" si="1"/>
        <v>11.8366666666667</v>
      </c>
    </row>
    <row r="26" s="23" customFormat="1" spans="1:19">
      <c r="A26" s="38">
        <f t="shared" si="7"/>
        <v>24</v>
      </c>
      <c r="B26" s="39" t="s">
        <v>45</v>
      </c>
      <c r="C26" s="39" t="s">
        <v>21</v>
      </c>
      <c r="D26" s="39" t="s">
        <v>22</v>
      </c>
      <c r="E26" s="39" t="s">
        <v>52</v>
      </c>
      <c r="F26" s="40">
        <v>5</v>
      </c>
      <c r="G26" s="39" t="s">
        <v>47</v>
      </c>
      <c r="H26" s="41">
        <v>47</v>
      </c>
      <c r="I26" s="39">
        <v>48</v>
      </c>
      <c r="J26" s="39">
        <v>49.82</v>
      </c>
      <c r="K26" s="56">
        <v>48.2733333333333</v>
      </c>
      <c r="L26" s="39">
        <f t="shared" si="3"/>
        <v>6.27553333333333</v>
      </c>
      <c r="M26" s="39">
        <f>F26*K26+表2[[#This Row],[合计暂定数量]]*表2[[#This Row],[税率（13%）]]</f>
        <v>272.744333333333</v>
      </c>
      <c r="N26" s="57">
        <v>63.62</v>
      </c>
      <c r="O26" s="57">
        <f t="shared" si="4"/>
        <v>48.2733333333333</v>
      </c>
      <c r="P26" s="59">
        <f t="shared" si="0"/>
        <v>6.27553333333333</v>
      </c>
      <c r="Q26" s="59">
        <f>F26*O26+表2[[#This Row],[合计暂定数量]]*表2[[#This Row],[税率（13%）]]</f>
        <v>272.744333333333</v>
      </c>
      <c r="R26" s="63">
        <f t="shared" si="5"/>
        <v>0</v>
      </c>
      <c r="S26" s="63">
        <f t="shared" si="1"/>
        <v>15.3466666666667</v>
      </c>
    </row>
    <row r="27" s="23" customFormat="1" spans="1:19">
      <c r="A27" s="38">
        <f t="shared" si="7"/>
        <v>25</v>
      </c>
      <c r="B27" s="39" t="s">
        <v>53</v>
      </c>
      <c r="C27" s="39" t="s">
        <v>21</v>
      </c>
      <c r="D27" s="39" t="s">
        <v>22</v>
      </c>
      <c r="E27" s="39" t="s">
        <v>46</v>
      </c>
      <c r="F27" s="40">
        <v>5</v>
      </c>
      <c r="G27" s="39" t="s">
        <v>47</v>
      </c>
      <c r="H27" s="41">
        <v>44</v>
      </c>
      <c r="I27" s="39">
        <v>46.2</v>
      </c>
      <c r="J27" s="39">
        <v>46.64</v>
      </c>
      <c r="K27" s="56">
        <v>45.6133333333333</v>
      </c>
      <c r="L27" s="39">
        <f t="shared" si="3"/>
        <v>5.92973333333333</v>
      </c>
      <c r="M27" s="39">
        <f>F27*K27+表2[[#This Row],[合计暂定数量]]*表2[[#This Row],[税率（13%）]]</f>
        <v>257.715333333333</v>
      </c>
      <c r="N27" s="57">
        <v>42.27</v>
      </c>
      <c r="O27" s="57">
        <f t="shared" si="4"/>
        <v>42.27</v>
      </c>
      <c r="P27" s="59">
        <f t="shared" si="0"/>
        <v>5.4951</v>
      </c>
      <c r="Q27" s="59">
        <f>F27*O27+表2[[#This Row],[合计暂定数量]]*表2[[#This Row],[税率（13%）]]</f>
        <v>240.998666666667</v>
      </c>
      <c r="R27" s="63">
        <f t="shared" si="5"/>
        <v>42.27</v>
      </c>
      <c r="S27" s="63">
        <f t="shared" si="1"/>
        <v>-3.34333333333333</v>
      </c>
    </row>
    <row r="28" s="23" customFormat="1" spans="1:19">
      <c r="A28" s="38">
        <f t="shared" si="7"/>
        <v>26</v>
      </c>
      <c r="B28" s="39" t="s">
        <v>53</v>
      </c>
      <c r="C28" s="39" t="s">
        <v>21</v>
      </c>
      <c r="D28" s="39" t="s">
        <v>22</v>
      </c>
      <c r="E28" s="39" t="s">
        <v>48</v>
      </c>
      <c r="F28" s="40">
        <v>5</v>
      </c>
      <c r="G28" s="39" t="s">
        <v>47</v>
      </c>
      <c r="H28" s="41">
        <v>64</v>
      </c>
      <c r="I28" s="39">
        <v>67.2</v>
      </c>
      <c r="J28" s="39">
        <v>67.84</v>
      </c>
      <c r="K28" s="56">
        <v>66.3466666666667</v>
      </c>
      <c r="L28" s="39">
        <f t="shared" si="3"/>
        <v>8.62506666666667</v>
      </c>
      <c r="M28" s="39">
        <f>F28*K28+表2[[#This Row],[合计暂定数量]]*表2[[#This Row],[税率（13%）]]</f>
        <v>374.858666666667</v>
      </c>
      <c r="N28" s="57">
        <v>57.95</v>
      </c>
      <c r="O28" s="57">
        <f t="shared" si="4"/>
        <v>57.95</v>
      </c>
      <c r="P28" s="59">
        <f t="shared" si="0"/>
        <v>7.5335</v>
      </c>
      <c r="Q28" s="59">
        <f>F28*O28+表2[[#This Row],[合计暂定数量]]*表2[[#This Row],[税率（13%）]]</f>
        <v>332.875333333333</v>
      </c>
      <c r="R28" s="63">
        <f t="shared" si="5"/>
        <v>57.95</v>
      </c>
      <c r="S28" s="63">
        <f t="shared" si="1"/>
        <v>-8.39666666666666</v>
      </c>
    </row>
    <row r="29" s="23" customFormat="1" spans="1:19">
      <c r="A29" s="38">
        <f t="shared" si="7"/>
        <v>27</v>
      </c>
      <c r="B29" s="39" t="s">
        <v>53</v>
      </c>
      <c r="C29" s="39" t="s">
        <v>21</v>
      </c>
      <c r="D29" s="39" t="s">
        <v>22</v>
      </c>
      <c r="E29" s="39" t="s">
        <v>49</v>
      </c>
      <c r="F29" s="40">
        <v>3</v>
      </c>
      <c r="G29" s="39" t="s">
        <v>47</v>
      </c>
      <c r="H29" s="41">
        <v>70</v>
      </c>
      <c r="I29" s="39">
        <v>73.5</v>
      </c>
      <c r="J29" s="39">
        <v>74.2</v>
      </c>
      <c r="K29" s="56">
        <v>72.5666666666667</v>
      </c>
      <c r="L29" s="39">
        <f t="shared" si="3"/>
        <v>9.43366666666667</v>
      </c>
      <c r="M29" s="39">
        <f>F29*K29+表2[[#This Row],[合计暂定数量]]*表2[[#This Row],[税率（13%）]]</f>
        <v>246.001</v>
      </c>
      <c r="N29" s="57">
        <v>67.74</v>
      </c>
      <c r="O29" s="57">
        <f t="shared" si="4"/>
        <v>67.74</v>
      </c>
      <c r="P29" s="59">
        <f t="shared" si="0"/>
        <v>8.8062</v>
      </c>
      <c r="Q29" s="59">
        <f>F29*O29+表2[[#This Row],[合计暂定数量]]*表2[[#This Row],[税率（13%）]]</f>
        <v>231.521</v>
      </c>
      <c r="R29" s="63">
        <f t="shared" si="5"/>
        <v>67.74</v>
      </c>
      <c r="S29" s="63">
        <f t="shared" si="1"/>
        <v>-4.82666666666667</v>
      </c>
    </row>
    <row r="30" s="23" customFormat="1" spans="1:19">
      <c r="A30" s="38">
        <f t="shared" si="7"/>
        <v>28</v>
      </c>
      <c r="B30" s="39" t="s">
        <v>53</v>
      </c>
      <c r="C30" s="39" t="s">
        <v>21</v>
      </c>
      <c r="D30" s="39" t="s">
        <v>22</v>
      </c>
      <c r="E30" s="39" t="s">
        <v>50</v>
      </c>
      <c r="F30" s="40">
        <v>3</v>
      </c>
      <c r="G30" s="39" t="s">
        <v>47</v>
      </c>
      <c r="H30" s="41">
        <v>80</v>
      </c>
      <c r="I30" s="39">
        <v>84</v>
      </c>
      <c r="J30" s="39">
        <v>84.8</v>
      </c>
      <c r="K30" s="56">
        <v>82.9333333333333</v>
      </c>
      <c r="L30" s="39">
        <f t="shared" si="3"/>
        <v>10.7813333333333</v>
      </c>
      <c r="M30" s="39">
        <f>F30*K30+表2[[#This Row],[合计暂定数量]]*表2[[#This Row],[税率（13%）]]</f>
        <v>281.144</v>
      </c>
      <c r="N30" s="57">
        <v>84.07</v>
      </c>
      <c r="O30" s="57">
        <f t="shared" si="4"/>
        <v>82.9333333333333</v>
      </c>
      <c r="P30" s="59">
        <f t="shared" si="0"/>
        <v>10.7813333333333</v>
      </c>
      <c r="Q30" s="59">
        <f>F30*O30+表2[[#This Row],[合计暂定数量]]*表2[[#This Row],[税率（13%）]]</f>
        <v>281.144</v>
      </c>
      <c r="R30" s="63">
        <f t="shared" si="5"/>
        <v>0</v>
      </c>
      <c r="S30" s="63">
        <f t="shared" si="1"/>
        <v>1.13666666666666</v>
      </c>
    </row>
    <row r="31" s="23" customFormat="1" spans="1:19">
      <c r="A31" s="38">
        <f t="shared" si="7"/>
        <v>29</v>
      </c>
      <c r="B31" s="39" t="s">
        <v>53</v>
      </c>
      <c r="C31" s="39" t="s">
        <v>21</v>
      </c>
      <c r="D31" s="39" t="s">
        <v>22</v>
      </c>
      <c r="E31" s="39" t="s">
        <v>51</v>
      </c>
      <c r="F31" s="40">
        <v>3</v>
      </c>
      <c r="G31" s="39" t="s">
        <v>47</v>
      </c>
      <c r="H31" s="41">
        <v>115</v>
      </c>
      <c r="I31" s="39">
        <v>120.75</v>
      </c>
      <c r="J31" s="39">
        <v>121.9</v>
      </c>
      <c r="K31" s="56">
        <v>119.216666666667</v>
      </c>
      <c r="L31" s="39">
        <f t="shared" si="3"/>
        <v>15.4981666666667</v>
      </c>
      <c r="M31" s="39">
        <f>F31*K31+表2[[#This Row],[合计暂定数量]]*表2[[#This Row],[税率（13%）]]</f>
        <v>404.1445</v>
      </c>
      <c r="N31" s="57">
        <v>110.6</v>
      </c>
      <c r="O31" s="57">
        <f t="shared" si="4"/>
        <v>110.6</v>
      </c>
      <c r="P31" s="59">
        <f t="shared" si="0"/>
        <v>14.378</v>
      </c>
      <c r="Q31" s="59">
        <f>F31*O31+表2[[#This Row],[合计暂定数量]]*表2[[#This Row],[税率（13%）]]</f>
        <v>378.2945</v>
      </c>
      <c r="R31" s="63">
        <f t="shared" si="5"/>
        <v>110.6</v>
      </c>
      <c r="S31" s="63">
        <f t="shared" si="1"/>
        <v>-8.61666666666666</v>
      </c>
    </row>
    <row r="32" s="23" customFormat="1" spans="1:19">
      <c r="A32" s="38">
        <f t="shared" si="7"/>
        <v>30</v>
      </c>
      <c r="B32" s="39" t="s">
        <v>54</v>
      </c>
      <c r="C32" s="39" t="s">
        <v>21</v>
      </c>
      <c r="D32" s="39" t="s">
        <v>22</v>
      </c>
      <c r="E32" s="39" t="s">
        <v>50</v>
      </c>
      <c r="F32" s="40">
        <v>4</v>
      </c>
      <c r="G32" s="39" t="s">
        <v>47</v>
      </c>
      <c r="H32" s="41">
        <v>135</v>
      </c>
      <c r="I32" s="39">
        <v>141.75</v>
      </c>
      <c r="J32" s="39">
        <v>143.1</v>
      </c>
      <c r="K32" s="56">
        <v>139.95</v>
      </c>
      <c r="L32" s="39">
        <f t="shared" si="3"/>
        <v>18.1935</v>
      </c>
      <c r="M32" s="39">
        <f>F32*K32+表2[[#This Row],[合计暂定数量]]*表2[[#This Row],[税率（13%）]]</f>
        <v>632.574</v>
      </c>
      <c r="N32" s="57">
        <v>120.63</v>
      </c>
      <c r="O32" s="57">
        <f t="shared" si="4"/>
        <v>120.63</v>
      </c>
      <c r="P32" s="59">
        <f t="shared" si="0"/>
        <v>15.6819</v>
      </c>
      <c r="Q32" s="59">
        <f>F32*O32+表2[[#This Row],[合计暂定数量]]*表2[[#This Row],[税率（13%）]]</f>
        <v>555.294</v>
      </c>
      <c r="R32" s="63">
        <f t="shared" si="5"/>
        <v>120.63</v>
      </c>
      <c r="S32" s="63">
        <f t="shared" si="1"/>
        <v>-19.32</v>
      </c>
    </row>
    <row r="33" s="23" customFormat="1" spans="1:19">
      <c r="A33" s="38">
        <f t="shared" si="7"/>
        <v>31</v>
      </c>
      <c r="B33" s="39" t="s">
        <v>54</v>
      </c>
      <c r="C33" s="39" t="s">
        <v>21</v>
      </c>
      <c r="D33" s="39" t="s">
        <v>22</v>
      </c>
      <c r="E33" s="39" t="s">
        <v>51</v>
      </c>
      <c r="F33" s="40">
        <v>4</v>
      </c>
      <c r="G33" s="39" t="s">
        <v>47</v>
      </c>
      <c r="H33" s="41">
        <v>185</v>
      </c>
      <c r="I33" s="39">
        <v>194.25</v>
      </c>
      <c r="J33" s="39">
        <v>196.1</v>
      </c>
      <c r="K33" s="56">
        <v>191.783333333333</v>
      </c>
      <c r="L33" s="39">
        <f t="shared" si="3"/>
        <v>24.9318333333333</v>
      </c>
      <c r="M33" s="39">
        <f>F33*K33+表2[[#This Row],[合计暂定数量]]*表2[[#This Row],[税率（13%）]]</f>
        <v>866.860666666667</v>
      </c>
      <c r="N33" s="57">
        <v>154.89</v>
      </c>
      <c r="O33" s="57">
        <f t="shared" si="4"/>
        <v>154.89</v>
      </c>
      <c r="P33" s="59">
        <f t="shared" si="0"/>
        <v>20.1357</v>
      </c>
      <c r="Q33" s="59">
        <f>F33*O33+表2[[#This Row],[合计暂定数量]]*表2[[#This Row],[税率（13%）]]</f>
        <v>719.287333333333</v>
      </c>
      <c r="R33" s="63">
        <f t="shared" si="5"/>
        <v>154.89</v>
      </c>
      <c r="S33" s="63">
        <f t="shared" si="1"/>
        <v>-36.8933333333333</v>
      </c>
    </row>
    <row r="34" s="23" customFormat="1" spans="1:19">
      <c r="A34" s="38">
        <f t="shared" si="7"/>
        <v>32</v>
      </c>
      <c r="B34" s="39" t="s">
        <v>54</v>
      </c>
      <c r="C34" s="39" t="s">
        <v>21</v>
      </c>
      <c r="D34" s="39" t="s">
        <v>22</v>
      </c>
      <c r="E34" s="39" t="s">
        <v>52</v>
      </c>
      <c r="F34" s="40">
        <v>5</v>
      </c>
      <c r="G34" s="39" t="s">
        <v>47</v>
      </c>
      <c r="H34" s="41">
        <v>275</v>
      </c>
      <c r="I34" s="39">
        <v>288.75</v>
      </c>
      <c r="J34" s="39">
        <v>291.5</v>
      </c>
      <c r="K34" s="56">
        <v>285.083333333333</v>
      </c>
      <c r="L34" s="39">
        <f t="shared" si="3"/>
        <v>37.0608333333333</v>
      </c>
      <c r="M34" s="39">
        <f>F34*K34+表2[[#This Row],[合计暂定数量]]*表2[[#This Row],[税率（13%）]]</f>
        <v>1610.72083333333</v>
      </c>
      <c r="N34" s="57">
        <v>235.53</v>
      </c>
      <c r="O34" s="57">
        <f t="shared" si="4"/>
        <v>235.53</v>
      </c>
      <c r="P34" s="59">
        <f t="shared" si="0"/>
        <v>30.6189</v>
      </c>
      <c r="Q34" s="59">
        <f>F34*O34+表2[[#This Row],[合计暂定数量]]*表2[[#This Row],[税率（13%）]]</f>
        <v>1362.95416666667</v>
      </c>
      <c r="R34" s="63">
        <f t="shared" si="5"/>
        <v>235.53</v>
      </c>
      <c r="S34" s="63">
        <f t="shared" si="1"/>
        <v>-49.5533333333333</v>
      </c>
    </row>
    <row r="35" s="23" customFormat="1" spans="1:19">
      <c r="A35" s="38">
        <f t="shared" ref="A35:A44" si="8">ROW()-2</f>
        <v>33</v>
      </c>
      <c r="B35" s="39" t="s">
        <v>55</v>
      </c>
      <c r="C35" s="39" t="s">
        <v>21</v>
      </c>
      <c r="D35" s="39" t="s">
        <v>22</v>
      </c>
      <c r="E35" s="39" t="s">
        <v>56</v>
      </c>
      <c r="F35" s="40">
        <v>3</v>
      </c>
      <c r="G35" s="39" t="s">
        <v>57</v>
      </c>
      <c r="H35" s="41">
        <v>410</v>
      </c>
      <c r="I35" s="39">
        <v>430.5</v>
      </c>
      <c r="J35" s="39">
        <v>434.6</v>
      </c>
      <c r="K35" s="56">
        <v>425.033333333333</v>
      </c>
      <c r="L35" s="39">
        <f t="shared" si="3"/>
        <v>55.2543333333333</v>
      </c>
      <c r="M35" s="39">
        <f>F35*K35+表2[[#This Row],[合计暂定数量]]*表2[[#This Row],[税率（13%）]]</f>
        <v>1440.863</v>
      </c>
      <c r="N35" s="57">
        <v>477.05</v>
      </c>
      <c r="O35" s="57">
        <f t="shared" si="4"/>
        <v>425.033333333333</v>
      </c>
      <c r="P35" s="59">
        <f t="shared" si="0"/>
        <v>55.2543333333333</v>
      </c>
      <c r="Q35" s="59">
        <f>F35*O35+表2[[#This Row],[合计暂定数量]]*表2[[#This Row],[税率（13%）]]</f>
        <v>1440.863</v>
      </c>
      <c r="R35" s="63">
        <f t="shared" si="5"/>
        <v>0</v>
      </c>
      <c r="S35" s="63">
        <f t="shared" si="1"/>
        <v>52.0166666666667</v>
      </c>
    </row>
    <row r="36" s="23" customFormat="1" spans="1:19">
      <c r="A36" s="38">
        <f t="shared" si="8"/>
        <v>34</v>
      </c>
      <c r="B36" s="39" t="s">
        <v>55</v>
      </c>
      <c r="C36" s="39" t="s">
        <v>21</v>
      </c>
      <c r="D36" s="39" t="s">
        <v>22</v>
      </c>
      <c r="E36" s="39" t="s">
        <v>58</v>
      </c>
      <c r="F36" s="40">
        <v>3</v>
      </c>
      <c r="G36" s="39" t="s">
        <v>57</v>
      </c>
      <c r="H36" s="41">
        <v>550</v>
      </c>
      <c r="I36" s="39">
        <v>577.5</v>
      </c>
      <c r="J36" s="39">
        <v>583</v>
      </c>
      <c r="K36" s="56">
        <v>570.166666666667</v>
      </c>
      <c r="L36" s="39">
        <f t="shared" si="3"/>
        <v>74.1216666666667</v>
      </c>
      <c r="M36" s="39">
        <f>F36*K36+表2[[#This Row],[合计暂定数量]]*表2[[#This Row],[税率（13%）]]</f>
        <v>1932.865</v>
      </c>
      <c r="N36" s="57">
        <v>603.54</v>
      </c>
      <c r="O36" s="57">
        <f t="shared" ref="O36:O67" si="9">IF(K36&gt;N36,N36,K36)</f>
        <v>570.166666666667</v>
      </c>
      <c r="P36" s="59">
        <f t="shared" si="0"/>
        <v>74.1216666666667</v>
      </c>
      <c r="Q36" s="59">
        <f>F36*O36+表2[[#This Row],[合计暂定数量]]*表2[[#This Row],[税率（13%）]]</f>
        <v>1932.865</v>
      </c>
      <c r="R36" s="63">
        <f t="shared" si="5"/>
        <v>0</v>
      </c>
      <c r="S36" s="63">
        <f t="shared" si="1"/>
        <v>33.3733333333333</v>
      </c>
    </row>
    <row r="37" s="23" customFormat="1" spans="1:19">
      <c r="A37" s="38">
        <f t="shared" si="8"/>
        <v>35</v>
      </c>
      <c r="B37" s="39" t="s">
        <v>55</v>
      </c>
      <c r="C37" s="39" t="s">
        <v>21</v>
      </c>
      <c r="D37" s="39" t="s">
        <v>22</v>
      </c>
      <c r="E37" s="39" t="s">
        <v>59</v>
      </c>
      <c r="F37" s="40">
        <v>3</v>
      </c>
      <c r="G37" s="39" t="s">
        <v>57</v>
      </c>
      <c r="H37" s="41">
        <v>700</v>
      </c>
      <c r="I37" s="39">
        <v>735</v>
      </c>
      <c r="J37" s="39">
        <v>742</v>
      </c>
      <c r="K37" s="56">
        <v>725.666666666667</v>
      </c>
      <c r="L37" s="39">
        <f t="shared" si="3"/>
        <v>94.3366666666667</v>
      </c>
      <c r="M37" s="39">
        <f>F37*K37+表2[[#This Row],[合计暂定数量]]*表2[[#This Row],[税率（13%）]]</f>
        <v>2460.01</v>
      </c>
      <c r="N37" s="57">
        <v>751.74</v>
      </c>
      <c r="O37" s="57">
        <f t="shared" si="9"/>
        <v>725.666666666667</v>
      </c>
      <c r="P37" s="59">
        <f t="shared" si="0"/>
        <v>94.3366666666667</v>
      </c>
      <c r="Q37" s="59">
        <f>F37*O37+表2[[#This Row],[合计暂定数量]]*表2[[#This Row],[税率（13%）]]</f>
        <v>2460.01</v>
      </c>
      <c r="R37" s="63">
        <f t="shared" si="5"/>
        <v>0</v>
      </c>
      <c r="S37" s="63">
        <f t="shared" si="1"/>
        <v>26.0733333333334</v>
      </c>
    </row>
    <row r="38" s="23" customFormat="1" spans="1:19">
      <c r="A38" s="38">
        <f t="shared" si="8"/>
        <v>36</v>
      </c>
      <c r="B38" s="39" t="s">
        <v>55</v>
      </c>
      <c r="C38" s="39" t="s">
        <v>21</v>
      </c>
      <c r="D38" s="39" t="s">
        <v>22</v>
      </c>
      <c r="E38" s="39" t="s">
        <v>60</v>
      </c>
      <c r="F38" s="40">
        <v>3</v>
      </c>
      <c r="G38" s="39" t="s">
        <v>57</v>
      </c>
      <c r="H38" s="41">
        <v>900</v>
      </c>
      <c r="I38" s="39">
        <v>945</v>
      </c>
      <c r="J38" s="39">
        <v>954</v>
      </c>
      <c r="K38" s="56">
        <v>933</v>
      </c>
      <c r="L38" s="39">
        <f t="shared" si="3"/>
        <v>121.29</v>
      </c>
      <c r="M38" s="39">
        <f>F38*K38+表2[[#This Row],[合计暂定数量]]*表2[[#This Row],[税率（13%）]]</f>
        <v>3162.87</v>
      </c>
      <c r="N38" s="57">
        <v>947.77</v>
      </c>
      <c r="O38" s="57">
        <f t="shared" si="9"/>
        <v>933</v>
      </c>
      <c r="P38" s="59">
        <f t="shared" si="0"/>
        <v>121.29</v>
      </c>
      <c r="Q38" s="59">
        <f>F38*O38+表2[[#This Row],[合计暂定数量]]*表2[[#This Row],[税率（13%）]]</f>
        <v>3162.87</v>
      </c>
      <c r="R38" s="63">
        <f t="shared" si="5"/>
        <v>0</v>
      </c>
      <c r="S38" s="63">
        <f t="shared" si="1"/>
        <v>14.77</v>
      </c>
    </row>
    <row r="39" s="23" customFormat="1" spans="1:19">
      <c r="A39" s="38">
        <f t="shared" si="8"/>
        <v>37</v>
      </c>
      <c r="B39" s="39" t="s">
        <v>55</v>
      </c>
      <c r="C39" s="39" t="s">
        <v>21</v>
      </c>
      <c r="D39" s="39" t="s">
        <v>22</v>
      </c>
      <c r="E39" s="39" t="s">
        <v>61</v>
      </c>
      <c r="F39" s="40">
        <v>3</v>
      </c>
      <c r="G39" s="39" t="s">
        <v>57</v>
      </c>
      <c r="H39" s="41">
        <v>1600</v>
      </c>
      <c r="I39" s="39">
        <v>1680</v>
      </c>
      <c r="J39" s="39">
        <v>1696</v>
      </c>
      <c r="K39" s="56">
        <v>1658.66666666667</v>
      </c>
      <c r="L39" s="39">
        <f t="shared" si="3"/>
        <v>215.626666666667</v>
      </c>
      <c r="M39" s="39">
        <f>F39*K39+表2[[#This Row],[合计暂定数量]]*表2[[#This Row],[税率（13%）]]</f>
        <v>5622.88</v>
      </c>
      <c r="N39" s="57">
        <v>1609.16</v>
      </c>
      <c r="O39" s="57">
        <f t="shared" si="9"/>
        <v>1609.16</v>
      </c>
      <c r="P39" s="59">
        <f t="shared" si="0"/>
        <v>209.1908</v>
      </c>
      <c r="Q39" s="59">
        <f>F39*O39+表2[[#This Row],[合计暂定数量]]*表2[[#This Row],[税率（13%）]]</f>
        <v>5474.36</v>
      </c>
      <c r="R39" s="63">
        <f t="shared" si="5"/>
        <v>1609.16</v>
      </c>
      <c r="S39" s="63">
        <f t="shared" si="1"/>
        <v>-49.5066666666667</v>
      </c>
    </row>
    <row r="40" s="24" customFormat="1" spans="1:19">
      <c r="A40" s="42">
        <f t="shared" si="8"/>
        <v>38</v>
      </c>
      <c r="B40" s="43" t="s">
        <v>62</v>
      </c>
      <c r="C40" s="43" t="s">
        <v>21</v>
      </c>
      <c r="D40" s="43" t="s">
        <v>22</v>
      </c>
      <c r="E40" s="43" t="s">
        <v>63</v>
      </c>
      <c r="F40" s="44">
        <v>10</v>
      </c>
      <c r="G40" s="43" t="s">
        <v>57</v>
      </c>
      <c r="H40" s="45">
        <v>1500</v>
      </c>
      <c r="I40" s="43">
        <v>1575</v>
      </c>
      <c r="J40" s="43">
        <v>1590</v>
      </c>
      <c r="K40" s="43">
        <v>1555</v>
      </c>
      <c r="L40" s="43">
        <f t="shared" si="3"/>
        <v>202.15</v>
      </c>
      <c r="M40" s="43">
        <f>F40*K40+表2[[#This Row],[合计暂定数量]]*表2[[#This Row],[税率（13%）]]</f>
        <v>17571.5</v>
      </c>
      <c r="N40" s="60"/>
      <c r="O40" s="60">
        <f t="shared" ref="O40:O45" si="10">K40</f>
        <v>1555</v>
      </c>
      <c r="P40" s="61">
        <f t="shared" si="0"/>
        <v>202.15</v>
      </c>
      <c r="Q40" s="61">
        <f>F40*O40+表2[[#This Row],[合计暂定数量]]*表2[[#This Row],[税率（13%）]]</f>
        <v>17571.5</v>
      </c>
      <c r="R40" s="60"/>
      <c r="S40" s="60">
        <f t="shared" si="1"/>
        <v>-1555</v>
      </c>
    </row>
    <row r="41" s="24" customFormat="1" spans="1:19">
      <c r="A41" s="42">
        <f t="shared" si="8"/>
        <v>39</v>
      </c>
      <c r="B41" s="43" t="s">
        <v>62</v>
      </c>
      <c r="C41" s="43" t="s">
        <v>21</v>
      </c>
      <c r="D41" s="43" t="s">
        <v>22</v>
      </c>
      <c r="E41" s="43" t="s">
        <v>64</v>
      </c>
      <c r="F41" s="44">
        <v>10</v>
      </c>
      <c r="G41" s="43" t="s">
        <v>57</v>
      </c>
      <c r="H41" s="45">
        <v>1300</v>
      </c>
      <c r="I41" s="43">
        <v>1365</v>
      </c>
      <c r="J41" s="43">
        <v>1378</v>
      </c>
      <c r="K41" s="43">
        <v>1347.66666666667</v>
      </c>
      <c r="L41" s="43">
        <f t="shared" si="3"/>
        <v>175.196666666667</v>
      </c>
      <c r="M41" s="43">
        <f>F41*K41+表2[[#This Row],[合计暂定数量]]*表2[[#This Row],[税率（13%）]]</f>
        <v>15228.6333333333</v>
      </c>
      <c r="N41" s="60"/>
      <c r="O41" s="60">
        <f t="shared" si="10"/>
        <v>1347.66666666667</v>
      </c>
      <c r="P41" s="61">
        <f t="shared" si="0"/>
        <v>175.196666666667</v>
      </c>
      <c r="Q41" s="61">
        <f>F41*O41+表2[[#This Row],[合计暂定数量]]*表2[[#This Row],[税率（13%）]]</f>
        <v>15228.6333333333</v>
      </c>
      <c r="R41" s="60"/>
      <c r="S41" s="60">
        <f t="shared" si="1"/>
        <v>-1347.66666666667</v>
      </c>
    </row>
    <row r="42" s="24" customFormat="1" spans="1:19">
      <c r="A42" s="42">
        <f t="shared" si="8"/>
        <v>40</v>
      </c>
      <c r="B42" s="43" t="s">
        <v>62</v>
      </c>
      <c r="C42" s="43" t="s">
        <v>21</v>
      </c>
      <c r="D42" s="43" t="s">
        <v>22</v>
      </c>
      <c r="E42" s="43" t="s">
        <v>65</v>
      </c>
      <c r="F42" s="44">
        <v>10</v>
      </c>
      <c r="G42" s="43" t="s">
        <v>57</v>
      </c>
      <c r="H42" s="45">
        <v>1000</v>
      </c>
      <c r="I42" s="43">
        <v>1050</v>
      </c>
      <c r="J42" s="43">
        <v>1060</v>
      </c>
      <c r="K42" s="43">
        <v>1036.66666666667</v>
      </c>
      <c r="L42" s="43">
        <f t="shared" si="3"/>
        <v>134.766666666667</v>
      </c>
      <c r="M42" s="43">
        <f>F42*K42+表2[[#This Row],[合计暂定数量]]*表2[[#This Row],[税率（13%）]]</f>
        <v>11714.3333333333</v>
      </c>
      <c r="N42" s="60"/>
      <c r="O42" s="60">
        <f t="shared" si="10"/>
        <v>1036.66666666667</v>
      </c>
      <c r="P42" s="61">
        <f t="shared" si="0"/>
        <v>134.766666666667</v>
      </c>
      <c r="Q42" s="61">
        <f>F42*O42+表2[[#This Row],[合计暂定数量]]*表2[[#This Row],[税率（13%）]]</f>
        <v>11714.3333333333</v>
      </c>
      <c r="R42" s="60"/>
      <c r="S42" s="60">
        <f t="shared" si="1"/>
        <v>-1036.66666666667</v>
      </c>
    </row>
    <row r="43" s="23" customFormat="1" spans="1:19">
      <c r="A43" s="38">
        <f t="shared" si="8"/>
        <v>41</v>
      </c>
      <c r="B43" s="39" t="s">
        <v>62</v>
      </c>
      <c r="C43" s="39" t="s">
        <v>21</v>
      </c>
      <c r="D43" s="39" t="s">
        <v>22</v>
      </c>
      <c r="E43" s="39" t="s">
        <v>66</v>
      </c>
      <c r="F43" s="40">
        <v>10</v>
      </c>
      <c r="G43" s="39" t="s">
        <v>57</v>
      </c>
      <c r="H43" s="41">
        <v>500</v>
      </c>
      <c r="I43" s="39">
        <v>525</v>
      </c>
      <c r="J43" s="39">
        <v>530</v>
      </c>
      <c r="K43" s="56">
        <v>518.333333333333</v>
      </c>
      <c r="L43" s="39">
        <f t="shared" si="3"/>
        <v>67.3833333333333</v>
      </c>
      <c r="M43" s="39">
        <f>F43*K43+表2[[#This Row],[合计暂定数量]]*表2[[#This Row],[税率（13%）]]</f>
        <v>5857.16666666667</v>
      </c>
      <c r="N43" s="57">
        <v>450.83</v>
      </c>
      <c r="O43" s="57">
        <f t="shared" si="9"/>
        <v>450.83</v>
      </c>
      <c r="P43" s="59">
        <f t="shared" si="0"/>
        <v>58.6079</v>
      </c>
      <c r="Q43" s="59">
        <f>F43*O43+表2[[#This Row],[合计暂定数量]]*表2[[#This Row],[税率（13%）]]</f>
        <v>5182.13333333333</v>
      </c>
      <c r="R43" s="63">
        <f t="shared" si="5"/>
        <v>450.83</v>
      </c>
      <c r="S43" s="63">
        <f t="shared" si="1"/>
        <v>-67.5033333333334</v>
      </c>
    </row>
    <row r="44" s="23" customFormat="1" spans="1:19">
      <c r="A44" s="46">
        <f t="shared" si="8"/>
        <v>42</v>
      </c>
      <c r="B44" s="47" t="s">
        <v>62</v>
      </c>
      <c r="C44" s="47" t="s">
        <v>21</v>
      </c>
      <c r="D44" s="47" t="s">
        <v>22</v>
      </c>
      <c r="E44" s="47" t="s">
        <v>67</v>
      </c>
      <c r="F44" s="48">
        <v>5</v>
      </c>
      <c r="G44" s="47" t="s">
        <v>57</v>
      </c>
      <c r="H44" s="41">
        <v>350</v>
      </c>
      <c r="I44" s="47">
        <v>367.5</v>
      </c>
      <c r="J44" s="47">
        <v>371</v>
      </c>
      <c r="K44" s="56">
        <v>362.833333333333</v>
      </c>
      <c r="L44" s="47">
        <f t="shared" si="3"/>
        <v>47.1683333333333</v>
      </c>
      <c r="M44" s="47">
        <f>F44*K44+表2[[#This Row],[合计暂定数量]]*表2[[#This Row],[税率（13%）]]</f>
        <v>2050.00833333333</v>
      </c>
      <c r="N44" s="60"/>
      <c r="O44" s="57">
        <f t="shared" si="10"/>
        <v>362.833333333333</v>
      </c>
      <c r="P44" s="59">
        <f t="shared" si="0"/>
        <v>47.1683333333333</v>
      </c>
      <c r="Q44" s="59">
        <f>F44*O44+表2[[#This Row],[合计暂定数量]]*表2[[#This Row],[税率（13%）]]</f>
        <v>2050.00833333333</v>
      </c>
      <c r="R44" s="63"/>
      <c r="S44" s="63">
        <f t="shared" si="1"/>
        <v>-362.833333333333</v>
      </c>
    </row>
    <row r="45" s="23" customFormat="1" spans="1:19">
      <c r="A45" s="46">
        <f t="shared" ref="A45:A54" si="11">ROW()-2</f>
        <v>43</v>
      </c>
      <c r="B45" s="47" t="s">
        <v>62</v>
      </c>
      <c r="C45" s="47" t="s">
        <v>21</v>
      </c>
      <c r="D45" s="47" t="s">
        <v>22</v>
      </c>
      <c r="E45" s="47" t="s">
        <v>68</v>
      </c>
      <c r="F45" s="48">
        <v>5</v>
      </c>
      <c r="G45" s="47" t="s">
        <v>57</v>
      </c>
      <c r="H45" s="41">
        <v>220</v>
      </c>
      <c r="I45" s="47">
        <v>231</v>
      </c>
      <c r="J45" s="47">
        <v>233.2</v>
      </c>
      <c r="K45" s="56">
        <v>228.066666666667</v>
      </c>
      <c r="L45" s="47">
        <f t="shared" si="3"/>
        <v>29.6486666666667</v>
      </c>
      <c r="M45" s="47">
        <f>F45*K45+表2[[#This Row],[合计暂定数量]]*表2[[#This Row],[税率（13%）]]</f>
        <v>1288.57666666667</v>
      </c>
      <c r="N45" s="60"/>
      <c r="O45" s="57">
        <f t="shared" si="10"/>
        <v>228.066666666667</v>
      </c>
      <c r="P45" s="59">
        <f t="shared" si="0"/>
        <v>29.6486666666667</v>
      </c>
      <c r="Q45" s="59">
        <f>F45*O45+表2[[#This Row],[合计暂定数量]]*表2[[#This Row],[税率（13%）]]</f>
        <v>1288.57666666667</v>
      </c>
      <c r="R45" s="63"/>
      <c r="S45" s="63">
        <f t="shared" si="1"/>
        <v>-228.066666666667</v>
      </c>
    </row>
    <row r="46" s="23" customFormat="1" spans="1:19">
      <c r="A46" s="38">
        <f t="shared" si="11"/>
        <v>44</v>
      </c>
      <c r="B46" s="39" t="s">
        <v>69</v>
      </c>
      <c r="C46" s="39" t="s">
        <v>21</v>
      </c>
      <c r="D46" s="39" t="s">
        <v>22</v>
      </c>
      <c r="E46" s="39" t="s">
        <v>29</v>
      </c>
      <c r="F46" s="40">
        <v>25</v>
      </c>
      <c r="G46" s="39" t="s">
        <v>24</v>
      </c>
      <c r="H46" s="41">
        <v>80</v>
      </c>
      <c r="I46" s="39">
        <v>84</v>
      </c>
      <c r="J46" s="39">
        <v>84.8</v>
      </c>
      <c r="K46" s="56">
        <v>82.9333333333333</v>
      </c>
      <c r="L46" s="39">
        <f t="shared" si="3"/>
        <v>10.7813333333333</v>
      </c>
      <c r="M46" s="39">
        <f>F46*K46+表2[[#This Row],[合计暂定数量]]*表2[[#This Row],[税率（13%）]]</f>
        <v>2342.86666666667</v>
      </c>
      <c r="N46" s="57">
        <v>79.51</v>
      </c>
      <c r="O46" s="62">
        <f t="shared" si="9"/>
        <v>79.51</v>
      </c>
      <c r="P46" s="59">
        <f t="shared" si="0"/>
        <v>10.3363</v>
      </c>
      <c r="Q46" s="59">
        <f>F46*O46+表2[[#This Row],[合计暂定数量]]*表2[[#This Row],[税率（13%）]]</f>
        <v>2257.28333333333</v>
      </c>
      <c r="R46" s="63">
        <f t="shared" si="5"/>
        <v>79.51</v>
      </c>
      <c r="S46" s="63">
        <f t="shared" si="1"/>
        <v>-3.42333333333333</v>
      </c>
    </row>
    <row r="47" s="23" customFormat="1" spans="1:19">
      <c r="A47" s="38">
        <f t="shared" si="11"/>
        <v>45</v>
      </c>
      <c r="B47" s="39" t="s">
        <v>70</v>
      </c>
      <c r="C47" s="39" t="s">
        <v>21</v>
      </c>
      <c r="D47" s="39" t="s">
        <v>22</v>
      </c>
      <c r="E47" s="39" t="s">
        <v>29</v>
      </c>
      <c r="F47" s="40">
        <v>10</v>
      </c>
      <c r="G47" s="39" t="s">
        <v>24</v>
      </c>
      <c r="H47" s="41">
        <v>70</v>
      </c>
      <c r="I47" s="39">
        <v>73.5</v>
      </c>
      <c r="J47" s="39">
        <v>74.2</v>
      </c>
      <c r="K47" s="56">
        <v>72.5666666666667</v>
      </c>
      <c r="L47" s="39">
        <f t="shared" si="3"/>
        <v>9.43366666666667</v>
      </c>
      <c r="M47" s="39">
        <f>F47*K47+表2[[#This Row],[合计暂定数量]]*表2[[#This Row],[税率（13%）]]</f>
        <v>820.003333333333</v>
      </c>
      <c r="N47" s="57">
        <v>79.51</v>
      </c>
      <c r="O47" s="57">
        <f t="shared" si="9"/>
        <v>72.5666666666667</v>
      </c>
      <c r="P47" s="59">
        <f t="shared" si="0"/>
        <v>9.43366666666667</v>
      </c>
      <c r="Q47" s="59">
        <f>F47*O47+表2[[#This Row],[合计暂定数量]]*表2[[#This Row],[税率（13%）]]</f>
        <v>820.003333333333</v>
      </c>
      <c r="R47" s="63">
        <f t="shared" si="5"/>
        <v>0</v>
      </c>
      <c r="S47" s="63">
        <f t="shared" si="1"/>
        <v>6.94333333333334</v>
      </c>
    </row>
    <row r="48" s="23" customFormat="1" spans="1:19">
      <c r="A48" s="38">
        <f t="shared" si="11"/>
        <v>46</v>
      </c>
      <c r="B48" s="39" t="s">
        <v>71</v>
      </c>
      <c r="C48" s="39" t="s">
        <v>21</v>
      </c>
      <c r="D48" s="39" t="s">
        <v>22</v>
      </c>
      <c r="E48" s="39" t="s">
        <v>29</v>
      </c>
      <c r="F48" s="40">
        <v>10</v>
      </c>
      <c r="G48" s="39" t="s">
        <v>24</v>
      </c>
      <c r="H48" s="41">
        <v>70</v>
      </c>
      <c r="I48" s="39">
        <v>73.5</v>
      </c>
      <c r="J48" s="39">
        <v>74.2</v>
      </c>
      <c r="K48" s="56">
        <v>72.5666666666667</v>
      </c>
      <c r="L48" s="39">
        <f t="shared" si="3"/>
        <v>9.43366666666667</v>
      </c>
      <c r="M48" s="39">
        <f>F48*K48+表2[[#This Row],[合计暂定数量]]*表2[[#This Row],[税率（13%）]]</f>
        <v>820.003333333333</v>
      </c>
      <c r="N48" s="57">
        <v>88.51</v>
      </c>
      <c r="O48" s="57">
        <f t="shared" si="9"/>
        <v>72.5666666666667</v>
      </c>
      <c r="P48" s="59">
        <f t="shared" si="0"/>
        <v>9.43366666666667</v>
      </c>
      <c r="Q48" s="59">
        <f>F48*O48+表2[[#This Row],[合计暂定数量]]*表2[[#This Row],[税率（13%）]]</f>
        <v>820.003333333333</v>
      </c>
      <c r="R48" s="63">
        <f t="shared" si="5"/>
        <v>0</v>
      </c>
      <c r="S48" s="63">
        <f t="shared" si="1"/>
        <v>15.9433333333333</v>
      </c>
    </row>
    <row r="49" s="23" customFormat="1" spans="1:19">
      <c r="A49" s="38">
        <f t="shared" si="11"/>
        <v>47</v>
      </c>
      <c r="B49" s="39" t="s">
        <v>72</v>
      </c>
      <c r="C49" s="39" t="s">
        <v>21</v>
      </c>
      <c r="D49" s="39" t="s">
        <v>22</v>
      </c>
      <c r="E49" s="39" t="s">
        <v>29</v>
      </c>
      <c r="F49" s="40">
        <v>10</v>
      </c>
      <c r="G49" s="39" t="s">
        <v>24</v>
      </c>
      <c r="H49" s="41">
        <v>5</v>
      </c>
      <c r="I49" s="39">
        <v>5.25</v>
      </c>
      <c r="J49" s="39">
        <v>5.3</v>
      </c>
      <c r="K49" s="56">
        <v>5.18333333333333</v>
      </c>
      <c r="L49" s="39">
        <f t="shared" si="3"/>
        <v>0.673833333333333</v>
      </c>
      <c r="M49" s="39">
        <f>F49*K49+表2[[#This Row],[合计暂定数量]]*表2[[#This Row],[税率（13%）]]</f>
        <v>58.5716666666667</v>
      </c>
      <c r="N49" s="57">
        <v>99.55</v>
      </c>
      <c r="O49" s="57">
        <f t="shared" si="9"/>
        <v>5.18333333333333</v>
      </c>
      <c r="P49" s="59">
        <f t="shared" si="0"/>
        <v>0.673833333333333</v>
      </c>
      <c r="Q49" s="59">
        <f>F49*O49+表2[[#This Row],[合计暂定数量]]*表2[[#This Row],[税率（13%）]]</f>
        <v>58.5716666666667</v>
      </c>
      <c r="R49" s="63">
        <f t="shared" si="5"/>
        <v>0</v>
      </c>
      <c r="S49" s="63">
        <f t="shared" si="1"/>
        <v>94.3666666666667</v>
      </c>
    </row>
    <row r="50" s="23" customFormat="1" spans="1:19">
      <c r="A50" s="38">
        <f t="shared" si="11"/>
        <v>48</v>
      </c>
      <c r="B50" s="39" t="s">
        <v>73</v>
      </c>
      <c r="C50" s="39" t="s">
        <v>21</v>
      </c>
      <c r="D50" s="39" t="s">
        <v>22</v>
      </c>
      <c r="E50" s="39" t="s">
        <v>29</v>
      </c>
      <c r="F50" s="40">
        <v>10</v>
      </c>
      <c r="G50" s="39" t="s">
        <v>24</v>
      </c>
      <c r="H50" s="41">
        <v>70</v>
      </c>
      <c r="I50" s="39">
        <v>73.5</v>
      </c>
      <c r="J50" s="39">
        <v>74.2</v>
      </c>
      <c r="K50" s="56">
        <v>72.5666666666667</v>
      </c>
      <c r="L50" s="39">
        <f t="shared" si="3"/>
        <v>9.43366666666667</v>
      </c>
      <c r="M50" s="39">
        <f>F50*K50+表2[[#This Row],[合计暂定数量]]*表2[[#This Row],[税率（13%）]]</f>
        <v>820.003333333333</v>
      </c>
      <c r="N50" s="57">
        <v>99.55</v>
      </c>
      <c r="O50" s="57">
        <f t="shared" si="9"/>
        <v>72.5666666666667</v>
      </c>
      <c r="P50" s="59">
        <f t="shared" si="0"/>
        <v>9.43366666666667</v>
      </c>
      <c r="Q50" s="59">
        <f>F50*O50+表2[[#This Row],[合计暂定数量]]*表2[[#This Row],[税率（13%）]]</f>
        <v>820.003333333333</v>
      </c>
      <c r="R50" s="63">
        <f t="shared" si="5"/>
        <v>0</v>
      </c>
      <c r="S50" s="63">
        <f t="shared" si="1"/>
        <v>26.9833333333333</v>
      </c>
    </row>
    <row r="51" s="23" customFormat="1" spans="1:19">
      <c r="A51" s="38">
        <f t="shared" si="11"/>
        <v>49</v>
      </c>
      <c r="B51" s="39" t="s">
        <v>74</v>
      </c>
      <c r="C51" s="39" t="s">
        <v>21</v>
      </c>
      <c r="D51" s="39" t="s">
        <v>22</v>
      </c>
      <c r="E51" s="39" t="s">
        <v>29</v>
      </c>
      <c r="F51" s="40">
        <v>40</v>
      </c>
      <c r="G51" s="39" t="s">
        <v>24</v>
      </c>
      <c r="H51" s="41">
        <v>120</v>
      </c>
      <c r="I51" s="39">
        <v>126</v>
      </c>
      <c r="J51" s="39">
        <v>127.2</v>
      </c>
      <c r="K51" s="56">
        <v>124.4</v>
      </c>
      <c r="L51" s="39">
        <f t="shared" si="3"/>
        <v>16.172</v>
      </c>
      <c r="M51" s="39">
        <f>F51*K51+表2[[#This Row],[合计暂定数量]]*表2[[#This Row],[税率（13%）]]</f>
        <v>5622.88</v>
      </c>
      <c r="N51" s="57">
        <v>120.17</v>
      </c>
      <c r="O51" s="57">
        <f t="shared" si="9"/>
        <v>120.17</v>
      </c>
      <c r="P51" s="59">
        <f t="shared" si="0"/>
        <v>15.6221</v>
      </c>
      <c r="Q51" s="59">
        <f>F51*O51+表2[[#This Row],[合计暂定数量]]*表2[[#This Row],[税率（13%）]]</f>
        <v>5453.68</v>
      </c>
      <c r="R51" s="63">
        <f t="shared" si="5"/>
        <v>120.17</v>
      </c>
      <c r="S51" s="63">
        <f t="shared" si="1"/>
        <v>-4.22999999999999</v>
      </c>
    </row>
    <row r="52" s="23" customFormat="1" spans="1:19">
      <c r="A52" s="38">
        <f t="shared" si="11"/>
        <v>50</v>
      </c>
      <c r="B52" s="39" t="s">
        <v>75</v>
      </c>
      <c r="C52" s="39" t="s">
        <v>21</v>
      </c>
      <c r="D52" s="39" t="s">
        <v>22</v>
      </c>
      <c r="E52" s="39" t="s">
        <v>29</v>
      </c>
      <c r="F52" s="40">
        <v>40</v>
      </c>
      <c r="G52" s="39" t="s">
        <v>24</v>
      </c>
      <c r="H52" s="41">
        <v>120</v>
      </c>
      <c r="I52" s="39">
        <v>126</v>
      </c>
      <c r="J52" s="39">
        <v>127.2</v>
      </c>
      <c r="K52" s="56">
        <v>124.4</v>
      </c>
      <c r="L52" s="39">
        <f t="shared" si="3"/>
        <v>16.172</v>
      </c>
      <c r="M52" s="39">
        <f>F52*K52+表2[[#This Row],[合计暂定数量]]*表2[[#This Row],[税率（13%）]]</f>
        <v>5622.88</v>
      </c>
      <c r="N52" s="57">
        <v>120.17</v>
      </c>
      <c r="O52" s="57">
        <f t="shared" si="9"/>
        <v>120.17</v>
      </c>
      <c r="P52" s="59">
        <f t="shared" si="0"/>
        <v>15.6221</v>
      </c>
      <c r="Q52" s="59">
        <f>F52*O52+表2[[#This Row],[合计暂定数量]]*表2[[#This Row],[税率（13%）]]</f>
        <v>5453.68</v>
      </c>
      <c r="R52" s="63">
        <f t="shared" si="5"/>
        <v>120.17</v>
      </c>
      <c r="S52" s="63">
        <f t="shared" si="1"/>
        <v>-4.22999999999999</v>
      </c>
    </row>
    <row r="53" s="23" customFormat="1" spans="1:19">
      <c r="A53" s="38">
        <f t="shared" si="11"/>
        <v>51</v>
      </c>
      <c r="B53" s="39" t="s">
        <v>76</v>
      </c>
      <c r="C53" s="39" t="s">
        <v>21</v>
      </c>
      <c r="D53" s="39" t="s">
        <v>22</v>
      </c>
      <c r="E53" s="39" t="s">
        <v>29</v>
      </c>
      <c r="F53" s="40">
        <v>20</v>
      </c>
      <c r="G53" s="39" t="s">
        <v>24</v>
      </c>
      <c r="H53" s="41">
        <v>120</v>
      </c>
      <c r="I53" s="39">
        <v>126</v>
      </c>
      <c r="J53" s="39">
        <v>127.2</v>
      </c>
      <c r="K53" s="56">
        <v>124.4</v>
      </c>
      <c r="L53" s="39">
        <f t="shared" si="3"/>
        <v>16.172</v>
      </c>
      <c r="M53" s="39">
        <f>F53*K53+表2[[#This Row],[合计暂定数量]]*表2[[#This Row],[税率（13%）]]</f>
        <v>2811.44</v>
      </c>
      <c r="N53" s="57">
        <v>169.07</v>
      </c>
      <c r="O53" s="57">
        <f t="shared" si="9"/>
        <v>124.4</v>
      </c>
      <c r="P53" s="59">
        <f t="shared" si="0"/>
        <v>16.172</v>
      </c>
      <c r="Q53" s="59">
        <f>F53*O53+表2[[#This Row],[合计暂定数量]]*表2[[#This Row],[税率（13%）]]</f>
        <v>2811.44</v>
      </c>
      <c r="R53" s="63">
        <f t="shared" si="5"/>
        <v>0</v>
      </c>
      <c r="S53" s="63">
        <f t="shared" si="1"/>
        <v>44.67</v>
      </c>
    </row>
    <row r="54" s="23" customFormat="1" spans="1:19">
      <c r="A54" s="38">
        <f t="shared" si="11"/>
        <v>52</v>
      </c>
      <c r="B54" s="39" t="s">
        <v>77</v>
      </c>
      <c r="C54" s="39" t="s">
        <v>21</v>
      </c>
      <c r="D54" s="39" t="s">
        <v>22</v>
      </c>
      <c r="E54" s="39" t="s">
        <v>29</v>
      </c>
      <c r="F54" s="40">
        <v>10</v>
      </c>
      <c r="G54" s="39" t="s">
        <v>24</v>
      </c>
      <c r="H54" s="41">
        <v>120</v>
      </c>
      <c r="I54" s="39">
        <v>126</v>
      </c>
      <c r="J54" s="39">
        <v>127.2</v>
      </c>
      <c r="K54" s="56">
        <v>124.4</v>
      </c>
      <c r="L54" s="39">
        <f t="shared" si="3"/>
        <v>16.172</v>
      </c>
      <c r="M54" s="39">
        <f>F54*K54+表2[[#This Row],[合计暂定数量]]*表2[[#This Row],[税率（13%）]]</f>
        <v>1405.72</v>
      </c>
      <c r="N54" s="57">
        <v>179.78</v>
      </c>
      <c r="O54" s="57">
        <f t="shared" si="9"/>
        <v>124.4</v>
      </c>
      <c r="P54" s="59">
        <f t="shared" si="0"/>
        <v>16.172</v>
      </c>
      <c r="Q54" s="59">
        <f>F54*O54+表2[[#This Row],[合计暂定数量]]*表2[[#This Row],[税率（13%）]]</f>
        <v>1405.72</v>
      </c>
      <c r="R54" s="63">
        <f t="shared" si="5"/>
        <v>0</v>
      </c>
      <c r="S54" s="63">
        <f t="shared" si="1"/>
        <v>55.38</v>
      </c>
    </row>
    <row r="55" s="23" customFormat="1" spans="1:19">
      <c r="A55" s="38">
        <f t="shared" ref="A55:A64" si="12">ROW()-2</f>
        <v>53</v>
      </c>
      <c r="B55" s="39" t="s">
        <v>78</v>
      </c>
      <c r="C55" s="39" t="s">
        <v>21</v>
      </c>
      <c r="D55" s="39" t="s">
        <v>22</v>
      </c>
      <c r="E55" s="39" t="s">
        <v>29</v>
      </c>
      <c r="F55" s="40">
        <v>10</v>
      </c>
      <c r="G55" s="39" t="s">
        <v>24</v>
      </c>
      <c r="H55" s="41">
        <v>120</v>
      </c>
      <c r="I55" s="39">
        <v>126</v>
      </c>
      <c r="J55" s="39">
        <v>127.2</v>
      </c>
      <c r="K55" s="56">
        <v>124.4</v>
      </c>
      <c r="L55" s="39">
        <f t="shared" si="3"/>
        <v>16.172</v>
      </c>
      <c r="M55" s="39">
        <f>F55*K55+表2[[#This Row],[合计暂定数量]]*表2[[#This Row],[税率（13%）]]</f>
        <v>1405.72</v>
      </c>
      <c r="N55" s="57">
        <v>179.78</v>
      </c>
      <c r="O55" s="57">
        <f t="shared" si="9"/>
        <v>124.4</v>
      </c>
      <c r="P55" s="59">
        <f t="shared" si="0"/>
        <v>16.172</v>
      </c>
      <c r="Q55" s="59">
        <f>F55*O55+表2[[#This Row],[合计暂定数量]]*表2[[#This Row],[税率（13%）]]</f>
        <v>1405.72</v>
      </c>
      <c r="R55" s="63">
        <f t="shared" si="5"/>
        <v>0</v>
      </c>
      <c r="S55" s="63">
        <f t="shared" si="1"/>
        <v>55.38</v>
      </c>
    </row>
    <row r="56" s="23" customFormat="1" spans="1:19">
      <c r="A56" s="38">
        <f t="shared" si="12"/>
        <v>54</v>
      </c>
      <c r="B56" s="39" t="s">
        <v>79</v>
      </c>
      <c r="C56" s="39" t="s">
        <v>21</v>
      </c>
      <c r="D56" s="39" t="s">
        <v>22</v>
      </c>
      <c r="E56" s="39" t="s">
        <v>29</v>
      </c>
      <c r="F56" s="40">
        <v>10</v>
      </c>
      <c r="G56" s="39" t="s">
        <v>24</v>
      </c>
      <c r="H56" s="41">
        <v>80</v>
      </c>
      <c r="I56" s="39">
        <v>84</v>
      </c>
      <c r="J56" s="39">
        <v>84.8</v>
      </c>
      <c r="K56" s="56">
        <v>82.9333333333333</v>
      </c>
      <c r="L56" s="39">
        <f t="shared" si="3"/>
        <v>10.7813333333333</v>
      </c>
      <c r="M56" s="39">
        <f>F56*K56+表2[[#This Row],[合计暂定数量]]*表2[[#This Row],[税率（13%）]]</f>
        <v>937.146666666667</v>
      </c>
      <c r="N56" s="57">
        <v>83.16</v>
      </c>
      <c r="O56" s="57">
        <f t="shared" si="9"/>
        <v>82.9333333333333</v>
      </c>
      <c r="P56" s="59">
        <f t="shared" si="0"/>
        <v>10.7813333333333</v>
      </c>
      <c r="Q56" s="59">
        <f>F56*O56+表2[[#This Row],[合计暂定数量]]*表2[[#This Row],[税率（13%）]]</f>
        <v>937.146666666667</v>
      </c>
      <c r="R56" s="63">
        <f t="shared" si="5"/>
        <v>0</v>
      </c>
      <c r="S56" s="63">
        <f t="shared" si="1"/>
        <v>0.226666666666659</v>
      </c>
    </row>
    <row r="57" s="23" customFormat="1" spans="1:19">
      <c r="A57" s="38">
        <f t="shared" si="12"/>
        <v>55</v>
      </c>
      <c r="B57" s="39" t="s">
        <v>80</v>
      </c>
      <c r="C57" s="39" t="s">
        <v>21</v>
      </c>
      <c r="D57" s="39" t="s">
        <v>22</v>
      </c>
      <c r="E57" s="39" t="s">
        <v>29</v>
      </c>
      <c r="F57" s="40">
        <v>20</v>
      </c>
      <c r="G57" s="39" t="s">
        <v>24</v>
      </c>
      <c r="H57" s="41">
        <v>80</v>
      </c>
      <c r="I57" s="39">
        <v>84</v>
      </c>
      <c r="J57" s="39">
        <v>84.8</v>
      </c>
      <c r="K57" s="56">
        <v>82.9333333333333</v>
      </c>
      <c r="L57" s="39">
        <f t="shared" si="3"/>
        <v>10.7813333333333</v>
      </c>
      <c r="M57" s="39">
        <f>F57*K57+表2[[#This Row],[合计暂定数量]]*表2[[#This Row],[税率（13%）]]</f>
        <v>1874.29333333333</v>
      </c>
      <c r="N57" s="57">
        <v>45.18</v>
      </c>
      <c r="O57" s="57">
        <f t="shared" si="9"/>
        <v>45.18</v>
      </c>
      <c r="P57" s="59">
        <f t="shared" si="0"/>
        <v>5.8734</v>
      </c>
      <c r="Q57" s="59">
        <f>F57*O57+表2[[#This Row],[合计暂定数量]]*表2[[#This Row],[税率（13%）]]</f>
        <v>1119.22666666667</v>
      </c>
      <c r="R57" s="63">
        <f t="shared" si="5"/>
        <v>45.18</v>
      </c>
      <c r="S57" s="63">
        <f t="shared" si="1"/>
        <v>-37.7533333333333</v>
      </c>
    </row>
    <row r="58" s="23" customFormat="1" spans="1:19">
      <c r="A58" s="38">
        <f t="shared" si="12"/>
        <v>56</v>
      </c>
      <c r="B58" s="39" t="s">
        <v>81</v>
      </c>
      <c r="C58" s="39" t="s">
        <v>21</v>
      </c>
      <c r="D58" s="39" t="s">
        <v>22</v>
      </c>
      <c r="E58" s="39" t="s">
        <v>29</v>
      </c>
      <c r="F58" s="40">
        <v>10</v>
      </c>
      <c r="G58" s="39" t="s">
        <v>24</v>
      </c>
      <c r="H58" s="41">
        <v>80</v>
      </c>
      <c r="I58" s="39">
        <v>84</v>
      </c>
      <c r="J58" s="39">
        <v>84.8</v>
      </c>
      <c r="K58" s="56">
        <v>82.9333333333333</v>
      </c>
      <c r="L58" s="39">
        <f t="shared" si="3"/>
        <v>10.7813333333333</v>
      </c>
      <c r="M58" s="39">
        <f>F58*K58+表2[[#This Row],[合计暂定数量]]*表2[[#This Row],[税率（13%）]]</f>
        <v>937.146666666667</v>
      </c>
      <c r="N58" s="57">
        <v>84.93</v>
      </c>
      <c r="O58" s="57">
        <f t="shared" si="9"/>
        <v>82.9333333333333</v>
      </c>
      <c r="P58" s="59">
        <f t="shared" si="0"/>
        <v>10.7813333333333</v>
      </c>
      <c r="Q58" s="59">
        <f>F58*O58+表2[[#This Row],[合计暂定数量]]*表2[[#This Row],[税率（13%）]]</f>
        <v>937.146666666667</v>
      </c>
      <c r="R58" s="63">
        <f t="shared" si="5"/>
        <v>0</v>
      </c>
      <c r="S58" s="63">
        <f t="shared" si="1"/>
        <v>1.99666666666667</v>
      </c>
    </row>
    <row r="59" s="23" customFormat="1" spans="1:19">
      <c r="A59" s="38">
        <f t="shared" si="12"/>
        <v>57</v>
      </c>
      <c r="B59" s="39" t="s">
        <v>82</v>
      </c>
      <c r="C59" s="39" t="s">
        <v>21</v>
      </c>
      <c r="D59" s="39" t="s">
        <v>22</v>
      </c>
      <c r="E59" s="39" t="s">
        <v>29</v>
      </c>
      <c r="F59" s="40">
        <v>20</v>
      </c>
      <c r="G59" s="39" t="s">
        <v>24</v>
      </c>
      <c r="H59" s="41">
        <v>160</v>
      </c>
      <c r="I59" s="39">
        <v>168</v>
      </c>
      <c r="J59" s="39">
        <v>169.6</v>
      </c>
      <c r="K59" s="56">
        <v>165.866666666667</v>
      </c>
      <c r="L59" s="39">
        <f t="shared" si="3"/>
        <v>21.5626666666667</v>
      </c>
      <c r="M59" s="39">
        <f>F59*K59+表2[[#This Row],[合计暂定数量]]*表2[[#This Row],[税率（13%）]]</f>
        <v>3748.58666666667</v>
      </c>
      <c r="N59" s="57">
        <v>180.7</v>
      </c>
      <c r="O59" s="57">
        <f t="shared" si="9"/>
        <v>165.866666666667</v>
      </c>
      <c r="P59" s="59">
        <f t="shared" si="0"/>
        <v>21.5626666666667</v>
      </c>
      <c r="Q59" s="59">
        <f>F59*O59+表2[[#This Row],[合计暂定数量]]*表2[[#This Row],[税率（13%）]]</f>
        <v>3748.58666666667</v>
      </c>
      <c r="R59" s="63">
        <f t="shared" si="5"/>
        <v>0</v>
      </c>
      <c r="S59" s="63">
        <f t="shared" si="1"/>
        <v>14.8333333333333</v>
      </c>
    </row>
    <row r="60" s="23" customFormat="1" spans="1:19">
      <c r="A60" s="38">
        <f t="shared" si="12"/>
        <v>58</v>
      </c>
      <c r="B60" s="39" t="s">
        <v>83</v>
      </c>
      <c r="C60" s="39" t="s">
        <v>21</v>
      </c>
      <c r="D60" s="39" t="s">
        <v>22</v>
      </c>
      <c r="E60" s="39" t="s">
        <v>29</v>
      </c>
      <c r="F60" s="40">
        <v>15</v>
      </c>
      <c r="G60" s="39" t="s">
        <v>24</v>
      </c>
      <c r="H60" s="41">
        <v>120</v>
      </c>
      <c r="I60" s="39">
        <v>126</v>
      </c>
      <c r="J60" s="39">
        <v>127.2</v>
      </c>
      <c r="K60" s="56">
        <v>124.4</v>
      </c>
      <c r="L60" s="39">
        <f t="shared" si="3"/>
        <v>16.172</v>
      </c>
      <c r="M60" s="39">
        <f>F60*K60+表2[[#This Row],[合计暂定数量]]*表2[[#This Row],[税率（13%）]]</f>
        <v>2108.58</v>
      </c>
      <c r="N60" s="57">
        <v>212.34</v>
      </c>
      <c r="O60" s="57">
        <f t="shared" si="9"/>
        <v>124.4</v>
      </c>
      <c r="P60" s="59">
        <f t="shared" si="0"/>
        <v>16.172</v>
      </c>
      <c r="Q60" s="59">
        <f>F60*O60+表2[[#This Row],[合计暂定数量]]*表2[[#This Row],[税率（13%）]]</f>
        <v>2108.58</v>
      </c>
      <c r="R60" s="63">
        <f t="shared" si="5"/>
        <v>0</v>
      </c>
      <c r="S60" s="63">
        <f t="shared" si="1"/>
        <v>87.94</v>
      </c>
    </row>
    <row r="61" s="23" customFormat="1" spans="1:19">
      <c r="A61" s="38">
        <f t="shared" si="12"/>
        <v>59</v>
      </c>
      <c r="B61" s="39" t="s">
        <v>84</v>
      </c>
      <c r="C61" s="39" t="s">
        <v>21</v>
      </c>
      <c r="D61" s="39" t="s">
        <v>22</v>
      </c>
      <c r="E61" s="39" t="s">
        <v>29</v>
      </c>
      <c r="F61" s="40">
        <v>10</v>
      </c>
      <c r="G61" s="39" t="s">
        <v>24</v>
      </c>
      <c r="H61" s="41">
        <v>120</v>
      </c>
      <c r="I61" s="39">
        <v>126</v>
      </c>
      <c r="J61" s="39">
        <v>127.2</v>
      </c>
      <c r="K61" s="56">
        <v>124.4</v>
      </c>
      <c r="L61" s="39">
        <f t="shared" si="3"/>
        <v>16.172</v>
      </c>
      <c r="M61" s="39">
        <f>F61*K61+表2[[#This Row],[合计暂定数量]]*表2[[#This Row],[税率（13%）]]</f>
        <v>1405.72</v>
      </c>
      <c r="N61" s="57">
        <v>196.09</v>
      </c>
      <c r="O61" s="57">
        <f t="shared" si="9"/>
        <v>124.4</v>
      </c>
      <c r="P61" s="59">
        <f t="shared" si="0"/>
        <v>16.172</v>
      </c>
      <c r="Q61" s="59">
        <f>F61*O61+表2[[#This Row],[合计暂定数量]]*表2[[#This Row],[税率（13%）]]</f>
        <v>1405.72</v>
      </c>
      <c r="R61" s="63">
        <f t="shared" si="5"/>
        <v>0</v>
      </c>
      <c r="S61" s="63">
        <f t="shared" si="1"/>
        <v>71.69</v>
      </c>
    </row>
    <row r="62" s="23" customFormat="1" spans="1:19">
      <c r="A62" s="46">
        <f t="shared" si="12"/>
        <v>60</v>
      </c>
      <c r="B62" s="47" t="s">
        <v>85</v>
      </c>
      <c r="C62" s="47" t="s">
        <v>21</v>
      </c>
      <c r="D62" s="47" t="s">
        <v>22</v>
      </c>
      <c r="E62" s="47" t="s">
        <v>86</v>
      </c>
      <c r="F62" s="48">
        <v>30</v>
      </c>
      <c r="G62" s="47" t="s">
        <v>87</v>
      </c>
      <c r="H62" s="41">
        <v>2</v>
      </c>
      <c r="I62" s="47">
        <v>2.1</v>
      </c>
      <c r="J62" s="47">
        <v>2.12</v>
      </c>
      <c r="K62" s="56">
        <v>2.07333333333333</v>
      </c>
      <c r="L62" s="47">
        <f t="shared" si="3"/>
        <v>0.269533333333333</v>
      </c>
      <c r="M62" s="47">
        <f>F62*K62+表2[[#This Row],[合计暂定数量]]*表2[[#This Row],[税率（13%）]]</f>
        <v>70.286</v>
      </c>
      <c r="N62" s="60"/>
      <c r="O62" s="57">
        <f>K62</f>
        <v>2.07333333333333</v>
      </c>
      <c r="P62" s="59">
        <f t="shared" si="0"/>
        <v>0.269533333333333</v>
      </c>
      <c r="Q62" s="59">
        <f>F62*O62+表2[[#This Row],[合计暂定数量]]*表2[[#This Row],[税率（13%）]]</f>
        <v>70.286</v>
      </c>
      <c r="R62" s="63"/>
      <c r="S62" s="63">
        <f t="shared" si="1"/>
        <v>-2.07333333333333</v>
      </c>
    </row>
    <row r="63" s="23" customFormat="1" spans="1:19">
      <c r="A63" s="38">
        <f t="shared" si="12"/>
        <v>61</v>
      </c>
      <c r="B63" s="39" t="s">
        <v>88</v>
      </c>
      <c r="C63" s="39" t="s">
        <v>21</v>
      </c>
      <c r="D63" s="39" t="s">
        <v>22</v>
      </c>
      <c r="E63" s="39" t="s">
        <v>29</v>
      </c>
      <c r="F63" s="40">
        <v>10</v>
      </c>
      <c r="G63" s="39" t="s">
        <v>24</v>
      </c>
      <c r="H63" s="41">
        <v>20</v>
      </c>
      <c r="I63" s="39">
        <v>21</v>
      </c>
      <c r="J63" s="39">
        <v>21.2</v>
      </c>
      <c r="K63" s="56">
        <v>20.7333333333333</v>
      </c>
      <c r="L63" s="39">
        <f t="shared" si="3"/>
        <v>2.69533333333333</v>
      </c>
      <c r="M63" s="39">
        <f>F63*K63+表2[[#This Row],[合计暂定数量]]*表2[[#This Row],[税率（13%）]]</f>
        <v>234.286666666667</v>
      </c>
      <c r="N63" s="57">
        <v>18.99</v>
      </c>
      <c r="O63" s="62">
        <f t="shared" si="9"/>
        <v>18.99</v>
      </c>
      <c r="P63" s="59">
        <f t="shared" si="0"/>
        <v>2.4687</v>
      </c>
      <c r="Q63" s="59">
        <f>F63*O63+表2[[#This Row],[合计暂定数量]]*表2[[#This Row],[税率（13%）]]</f>
        <v>216.853333333333</v>
      </c>
      <c r="R63" s="63">
        <f t="shared" si="5"/>
        <v>18.99</v>
      </c>
      <c r="S63" s="63">
        <f t="shared" si="1"/>
        <v>-1.74333333333334</v>
      </c>
    </row>
    <row r="64" s="23" customFormat="1" spans="1:19">
      <c r="A64" s="38">
        <f t="shared" si="12"/>
        <v>62</v>
      </c>
      <c r="B64" s="39" t="s">
        <v>89</v>
      </c>
      <c r="C64" s="39" t="s">
        <v>21</v>
      </c>
      <c r="D64" s="39" t="s">
        <v>22</v>
      </c>
      <c r="E64" s="39" t="s">
        <v>29</v>
      </c>
      <c r="F64" s="40">
        <v>10</v>
      </c>
      <c r="G64" s="39" t="s">
        <v>24</v>
      </c>
      <c r="H64" s="41">
        <v>20</v>
      </c>
      <c r="I64" s="39">
        <v>21</v>
      </c>
      <c r="J64" s="39">
        <v>21.2</v>
      </c>
      <c r="K64" s="56">
        <v>20.7333333333333</v>
      </c>
      <c r="L64" s="39">
        <f t="shared" si="3"/>
        <v>2.69533333333333</v>
      </c>
      <c r="M64" s="39">
        <f>F64*K64+表2[[#This Row],[合计暂定数量]]*表2[[#This Row],[税率（13%）]]</f>
        <v>234.286666666667</v>
      </c>
      <c r="N64" s="57">
        <v>21.68</v>
      </c>
      <c r="O64" s="57">
        <f t="shared" si="9"/>
        <v>20.7333333333333</v>
      </c>
      <c r="P64" s="59">
        <f t="shared" si="0"/>
        <v>2.69533333333333</v>
      </c>
      <c r="Q64" s="59">
        <f>F64*O64+表2[[#This Row],[合计暂定数量]]*表2[[#This Row],[税率（13%）]]</f>
        <v>234.286666666667</v>
      </c>
      <c r="R64" s="63">
        <f t="shared" si="5"/>
        <v>0</v>
      </c>
      <c r="S64" s="63">
        <f t="shared" si="1"/>
        <v>0.946666666666665</v>
      </c>
    </row>
    <row r="65" s="23" customFormat="1" spans="1:19">
      <c r="A65" s="38">
        <f t="shared" ref="A65:A74" si="13">ROW()-2</f>
        <v>63</v>
      </c>
      <c r="B65" s="39" t="s">
        <v>90</v>
      </c>
      <c r="C65" s="39" t="s">
        <v>21</v>
      </c>
      <c r="D65" s="39" t="s">
        <v>22</v>
      </c>
      <c r="E65" s="39" t="s">
        <v>29</v>
      </c>
      <c r="F65" s="40">
        <v>3</v>
      </c>
      <c r="G65" s="39" t="s">
        <v>24</v>
      </c>
      <c r="H65" s="41">
        <v>50</v>
      </c>
      <c r="I65" s="39">
        <v>52.5</v>
      </c>
      <c r="J65" s="39">
        <v>53</v>
      </c>
      <c r="K65" s="56">
        <v>51.8333333333333</v>
      </c>
      <c r="L65" s="39">
        <f t="shared" si="3"/>
        <v>6.73833333333333</v>
      </c>
      <c r="M65" s="39">
        <f>F65*K65+表2[[#This Row],[合计暂定数量]]*表2[[#This Row],[税率（13%）]]</f>
        <v>175.715</v>
      </c>
      <c r="N65" s="57">
        <v>50.6</v>
      </c>
      <c r="O65" s="57">
        <f t="shared" si="9"/>
        <v>50.6</v>
      </c>
      <c r="P65" s="59">
        <f t="shared" si="0"/>
        <v>6.578</v>
      </c>
      <c r="Q65" s="59">
        <f>F65*O65+表2[[#This Row],[合计暂定数量]]*表2[[#This Row],[税率（13%）]]</f>
        <v>172.015</v>
      </c>
      <c r="R65" s="63">
        <f t="shared" si="5"/>
        <v>50.6</v>
      </c>
      <c r="S65" s="63">
        <f t="shared" si="1"/>
        <v>-1.23333333333333</v>
      </c>
    </row>
    <row r="66" s="23" customFormat="1" spans="1:19">
      <c r="A66" s="38">
        <f t="shared" si="13"/>
        <v>64</v>
      </c>
      <c r="B66" s="39" t="s">
        <v>91</v>
      </c>
      <c r="C66" s="39" t="s">
        <v>21</v>
      </c>
      <c r="D66" s="39" t="s">
        <v>22</v>
      </c>
      <c r="E66" s="39" t="s">
        <v>92</v>
      </c>
      <c r="F66" s="40">
        <v>20</v>
      </c>
      <c r="G66" s="39" t="s">
        <v>93</v>
      </c>
      <c r="H66" s="41">
        <v>1.6</v>
      </c>
      <c r="I66" s="39">
        <v>1.68</v>
      </c>
      <c r="J66" s="39">
        <v>1.696</v>
      </c>
      <c r="K66" s="56">
        <v>1.65866666666667</v>
      </c>
      <c r="L66" s="39">
        <f t="shared" si="3"/>
        <v>0.215626666666667</v>
      </c>
      <c r="M66" s="39">
        <f>F66*K66+表2[[#This Row],[合计暂定数量]]*表2[[#This Row],[税率（13%）]]</f>
        <v>37.4858666666667</v>
      </c>
      <c r="N66" s="57">
        <v>1.81</v>
      </c>
      <c r="O66" s="57">
        <f t="shared" si="9"/>
        <v>1.65866666666667</v>
      </c>
      <c r="P66" s="59">
        <f t="shared" si="0"/>
        <v>0.215626666666667</v>
      </c>
      <c r="Q66" s="59">
        <f>F66*O66+表2[[#This Row],[合计暂定数量]]*表2[[#This Row],[税率（13%）]]</f>
        <v>37.4858666666667</v>
      </c>
      <c r="R66" s="63">
        <f t="shared" si="5"/>
        <v>0</v>
      </c>
      <c r="S66" s="63">
        <f t="shared" si="1"/>
        <v>0.151333333333333</v>
      </c>
    </row>
    <row r="67" s="23" customFormat="1" spans="1:19">
      <c r="A67" s="38">
        <f t="shared" si="13"/>
        <v>65</v>
      </c>
      <c r="B67" s="39" t="s">
        <v>91</v>
      </c>
      <c r="C67" s="39" t="s">
        <v>21</v>
      </c>
      <c r="D67" s="39" t="s">
        <v>22</v>
      </c>
      <c r="E67" s="39" t="s">
        <v>94</v>
      </c>
      <c r="F67" s="40">
        <v>20</v>
      </c>
      <c r="G67" s="39" t="s">
        <v>93</v>
      </c>
      <c r="H67" s="41">
        <v>1.9</v>
      </c>
      <c r="I67" s="39">
        <v>1.995</v>
      </c>
      <c r="J67" s="39">
        <v>2.014</v>
      </c>
      <c r="K67" s="56">
        <v>1.96966666666667</v>
      </c>
      <c r="L67" s="39">
        <f t="shared" si="3"/>
        <v>0.256056666666667</v>
      </c>
      <c r="M67" s="39">
        <f>F67*K67+表2[[#This Row],[合计暂定数量]]*表2[[#This Row],[税率（13%）]]</f>
        <v>44.5144666666667</v>
      </c>
      <c r="N67" s="57">
        <v>1.81</v>
      </c>
      <c r="O67" s="62">
        <f t="shared" si="9"/>
        <v>1.81</v>
      </c>
      <c r="P67" s="59">
        <f t="shared" si="0"/>
        <v>0.2353</v>
      </c>
      <c r="Q67" s="59">
        <f>F67*O67+表2[[#This Row],[合计暂定数量]]*表2[[#This Row],[税率（13%）]]</f>
        <v>41.3211333333333</v>
      </c>
      <c r="R67" s="63">
        <f t="shared" si="5"/>
        <v>1.81</v>
      </c>
      <c r="S67" s="63">
        <f t="shared" si="1"/>
        <v>-0.159666666666667</v>
      </c>
    </row>
    <row r="68" s="23" customFormat="1" spans="1:19">
      <c r="A68" s="38">
        <f t="shared" si="13"/>
        <v>66</v>
      </c>
      <c r="B68" s="39" t="s">
        <v>91</v>
      </c>
      <c r="C68" s="39" t="s">
        <v>21</v>
      </c>
      <c r="D68" s="39" t="s">
        <v>22</v>
      </c>
      <c r="E68" s="39" t="s">
        <v>95</v>
      </c>
      <c r="F68" s="40">
        <v>20</v>
      </c>
      <c r="G68" s="39" t="s">
        <v>93</v>
      </c>
      <c r="H68" s="41">
        <v>2.3</v>
      </c>
      <c r="I68" s="39">
        <v>2.415</v>
      </c>
      <c r="J68" s="39">
        <v>2.438</v>
      </c>
      <c r="K68" s="56">
        <v>2.38433333333333</v>
      </c>
      <c r="L68" s="39">
        <f t="shared" ref="L68:L131" si="14">K68*0.13</f>
        <v>0.309963333333333</v>
      </c>
      <c r="M68" s="39">
        <f>F68*K68+表2[[#This Row],[合计暂定数量]]*表2[[#This Row],[税率（13%）]]</f>
        <v>53.8859333333333</v>
      </c>
      <c r="N68" s="57">
        <v>1.81</v>
      </c>
      <c r="O68" s="62">
        <f t="shared" ref="O68:O102" si="15">IF(K68&gt;N68,N68,K68)</f>
        <v>1.81</v>
      </c>
      <c r="P68" s="59">
        <f t="shared" ref="P68:P131" si="16">O68*0.13</f>
        <v>0.2353</v>
      </c>
      <c r="Q68" s="59">
        <f>F68*O68+表2[[#This Row],[合计暂定数量]]*表2[[#This Row],[税率（13%）]]</f>
        <v>42.3992666666667</v>
      </c>
      <c r="R68" s="63">
        <f t="shared" ref="R68:R131" si="17">IF(K68&gt;N68,N68,0)</f>
        <v>1.81</v>
      </c>
      <c r="S68" s="63">
        <f t="shared" ref="S68:S131" si="18">N68-K68</f>
        <v>-0.574333333333334</v>
      </c>
    </row>
    <row r="69" s="23" customFormat="1" spans="1:19">
      <c r="A69" s="38">
        <f t="shared" si="13"/>
        <v>67</v>
      </c>
      <c r="B69" s="39" t="s">
        <v>91</v>
      </c>
      <c r="C69" s="39" t="s">
        <v>21</v>
      </c>
      <c r="D69" s="39" t="s">
        <v>22</v>
      </c>
      <c r="E69" s="39" t="s">
        <v>96</v>
      </c>
      <c r="F69" s="40">
        <v>20</v>
      </c>
      <c r="G69" s="39" t="s">
        <v>93</v>
      </c>
      <c r="H69" s="41">
        <v>2.7</v>
      </c>
      <c r="I69" s="39">
        <v>2.835</v>
      </c>
      <c r="J69" s="39">
        <v>2.862</v>
      </c>
      <c r="K69" s="56">
        <v>2.799</v>
      </c>
      <c r="L69" s="39">
        <f t="shared" si="14"/>
        <v>0.36387</v>
      </c>
      <c r="M69" s="39">
        <f>F69*K69+表2[[#This Row],[合计暂定数量]]*表2[[#This Row],[税率（13%）]]</f>
        <v>63.2574</v>
      </c>
      <c r="N69" s="57">
        <v>2.71</v>
      </c>
      <c r="O69" s="62">
        <f t="shared" si="15"/>
        <v>2.71</v>
      </c>
      <c r="P69" s="59">
        <f t="shared" si="16"/>
        <v>0.3523</v>
      </c>
      <c r="Q69" s="59">
        <f>F69*O69+表2[[#This Row],[合计暂定数量]]*表2[[#This Row],[税率（13%）]]</f>
        <v>61.4774</v>
      </c>
      <c r="R69" s="63">
        <f t="shared" si="17"/>
        <v>2.71</v>
      </c>
      <c r="S69" s="63">
        <f t="shared" si="18"/>
        <v>-0.089</v>
      </c>
    </row>
    <row r="70" s="23" customFormat="1" spans="1:19">
      <c r="A70" s="38">
        <f t="shared" si="13"/>
        <v>68</v>
      </c>
      <c r="B70" s="39" t="s">
        <v>91</v>
      </c>
      <c r="C70" s="39" t="s">
        <v>21</v>
      </c>
      <c r="D70" s="39" t="s">
        <v>22</v>
      </c>
      <c r="E70" s="39" t="s">
        <v>97</v>
      </c>
      <c r="F70" s="40">
        <v>20</v>
      </c>
      <c r="G70" s="39" t="s">
        <v>93</v>
      </c>
      <c r="H70" s="41">
        <v>3.8</v>
      </c>
      <c r="I70" s="39">
        <v>3.99</v>
      </c>
      <c r="J70" s="39">
        <v>4.028</v>
      </c>
      <c r="K70" s="56">
        <v>3.93933333333333</v>
      </c>
      <c r="L70" s="39">
        <f t="shared" si="14"/>
        <v>0.512113333333333</v>
      </c>
      <c r="M70" s="39">
        <f>F70*K70+表2[[#This Row],[合计暂定数量]]*表2[[#This Row],[税率（13%）]]</f>
        <v>89.0289333333333</v>
      </c>
      <c r="N70" s="57">
        <v>3.61</v>
      </c>
      <c r="O70" s="62">
        <f t="shared" si="15"/>
        <v>3.61</v>
      </c>
      <c r="P70" s="59">
        <f t="shared" si="16"/>
        <v>0.4693</v>
      </c>
      <c r="Q70" s="59">
        <f>F70*O70+表2[[#This Row],[合计暂定数量]]*表2[[#This Row],[税率（13%）]]</f>
        <v>82.4422666666667</v>
      </c>
      <c r="R70" s="63">
        <f t="shared" si="17"/>
        <v>3.61</v>
      </c>
      <c r="S70" s="63">
        <f t="shared" si="18"/>
        <v>-0.329333333333333</v>
      </c>
    </row>
    <row r="71" s="23" customFormat="1" spans="1:19">
      <c r="A71" s="46">
        <f t="shared" si="13"/>
        <v>69</v>
      </c>
      <c r="B71" s="47" t="s">
        <v>98</v>
      </c>
      <c r="C71" s="47" t="s">
        <v>21</v>
      </c>
      <c r="D71" s="47" t="s">
        <v>22</v>
      </c>
      <c r="E71" s="47" t="s">
        <v>99</v>
      </c>
      <c r="F71" s="48">
        <v>10</v>
      </c>
      <c r="G71" s="47" t="s">
        <v>93</v>
      </c>
      <c r="H71" s="41">
        <v>10</v>
      </c>
      <c r="I71" s="47">
        <v>10.5</v>
      </c>
      <c r="J71" s="47">
        <v>10.6</v>
      </c>
      <c r="K71" s="56">
        <v>10.3666666666667</v>
      </c>
      <c r="L71" s="47">
        <f t="shared" si="14"/>
        <v>1.34766666666667</v>
      </c>
      <c r="M71" s="47">
        <f>F71*K71+表2[[#This Row],[合计暂定数量]]*表2[[#This Row],[税率（13%）]]</f>
        <v>117.143333333333</v>
      </c>
      <c r="N71" s="60"/>
      <c r="O71" s="57">
        <f>K71</f>
        <v>10.3666666666667</v>
      </c>
      <c r="P71" s="59">
        <f t="shared" si="16"/>
        <v>1.34766666666667</v>
      </c>
      <c r="Q71" s="59">
        <f>F71*O71+表2[[#This Row],[合计暂定数量]]*表2[[#This Row],[税率（13%）]]</f>
        <v>117.143333333333</v>
      </c>
      <c r="R71" s="63"/>
      <c r="S71" s="63">
        <f t="shared" si="18"/>
        <v>-10.3666666666667</v>
      </c>
    </row>
    <row r="72" s="23" customFormat="1" spans="1:19">
      <c r="A72" s="38">
        <f t="shared" si="13"/>
        <v>70</v>
      </c>
      <c r="B72" s="39" t="s">
        <v>100</v>
      </c>
      <c r="C72" s="39" t="s">
        <v>21</v>
      </c>
      <c r="D72" s="39" t="s">
        <v>22</v>
      </c>
      <c r="E72" s="39" t="s">
        <v>101</v>
      </c>
      <c r="F72" s="40">
        <v>2</v>
      </c>
      <c r="G72" s="39" t="s">
        <v>102</v>
      </c>
      <c r="H72" s="41">
        <v>100</v>
      </c>
      <c r="I72" s="39">
        <v>105</v>
      </c>
      <c r="J72" s="39">
        <v>106</v>
      </c>
      <c r="K72" s="56">
        <v>103.666666666667</v>
      </c>
      <c r="L72" s="39">
        <f t="shared" si="14"/>
        <v>13.4766666666667</v>
      </c>
      <c r="M72" s="39">
        <f>F72*K72+表2[[#This Row],[合计暂定数量]]*表2[[#This Row],[税率（13%）]]</f>
        <v>234.286666666667</v>
      </c>
      <c r="N72" s="57">
        <v>97.58</v>
      </c>
      <c r="O72" s="62">
        <f t="shared" si="15"/>
        <v>97.58</v>
      </c>
      <c r="P72" s="59">
        <f t="shared" si="16"/>
        <v>12.6854</v>
      </c>
      <c r="Q72" s="59">
        <f>F72*O72+表2[[#This Row],[合计暂定数量]]*表2[[#This Row],[税率（13%）]]</f>
        <v>222.113333333333</v>
      </c>
      <c r="R72" s="63">
        <f t="shared" si="17"/>
        <v>97.58</v>
      </c>
      <c r="S72" s="63">
        <f t="shared" si="18"/>
        <v>-6.08666666666667</v>
      </c>
    </row>
    <row r="73" s="23" customFormat="1" spans="1:19">
      <c r="A73" s="38">
        <f t="shared" si="13"/>
        <v>71</v>
      </c>
      <c r="B73" s="39" t="s">
        <v>100</v>
      </c>
      <c r="C73" s="39" t="s">
        <v>21</v>
      </c>
      <c r="D73" s="39" t="s">
        <v>22</v>
      </c>
      <c r="E73" s="39" t="s">
        <v>103</v>
      </c>
      <c r="F73" s="40">
        <v>2</v>
      </c>
      <c r="G73" s="39" t="s">
        <v>102</v>
      </c>
      <c r="H73" s="41">
        <v>110</v>
      </c>
      <c r="I73" s="39">
        <v>115.5</v>
      </c>
      <c r="J73" s="39">
        <v>116.6</v>
      </c>
      <c r="K73" s="56">
        <v>114.033333333333</v>
      </c>
      <c r="L73" s="39">
        <f t="shared" si="14"/>
        <v>14.8243333333333</v>
      </c>
      <c r="M73" s="39">
        <f>F73*K73+表2[[#This Row],[合计暂定数量]]*表2[[#This Row],[税率（13%）]]</f>
        <v>257.715333333333</v>
      </c>
      <c r="N73" s="57">
        <v>106.99</v>
      </c>
      <c r="O73" s="62">
        <f t="shared" si="15"/>
        <v>106.99</v>
      </c>
      <c r="P73" s="59">
        <f t="shared" si="16"/>
        <v>13.9087</v>
      </c>
      <c r="Q73" s="59">
        <f>F73*O73+表2[[#This Row],[合计暂定数量]]*表2[[#This Row],[税率（13%）]]</f>
        <v>243.628666666667</v>
      </c>
      <c r="R73" s="63">
        <f t="shared" si="17"/>
        <v>106.99</v>
      </c>
      <c r="S73" s="63">
        <f t="shared" si="18"/>
        <v>-7.04333333333335</v>
      </c>
    </row>
    <row r="74" s="23" customFormat="1" spans="1:19">
      <c r="A74" s="38">
        <f t="shared" si="13"/>
        <v>72</v>
      </c>
      <c r="B74" s="39" t="s">
        <v>100</v>
      </c>
      <c r="C74" s="39" t="s">
        <v>21</v>
      </c>
      <c r="D74" s="39" t="s">
        <v>22</v>
      </c>
      <c r="E74" s="39" t="s">
        <v>104</v>
      </c>
      <c r="F74" s="40">
        <v>2</v>
      </c>
      <c r="G74" s="39" t="s">
        <v>102</v>
      </c>
      <c r="H74" s="41">
        <v>120</v>
      </c>
      <c r="I74" s="39">
        <v>126</v>
      </c>
      <c r="J74" s="39">
        <v>127.2</v>
      </c>
      <c r="K74" s="56">
        <v>124.4</v>
      </c>
      <c r="L74" s="39">
        <f t="shared" si="14"/>
        <v>16.172</v>
      </c>
      <c r="M74" s="39">
        <f>F74*K74+表2[[#This Row],[合计暂定数量]]*表2[[#This Row],[税率（13%）]]</f>
        <v>281.144</v>
      </c>
      <c r="N74" s="57">
        <v>99.39</v>
      </c>
      <c r="O74" s="62">
        <f t="shared" si="15"/>
        <v>99.39</v>
      </c>
      <c r="P74" s="59">
        <f t="shared" si="16"/>
        <v>12.9207</v>
      </c>
      <c r="Q74" s="59">
        <f>F74*O74+表2[[#This Row],[合计暂定数量]]*表2[[#This Row],[税率（13%）]]</f>
        <v>231.124</v>
      </c>
      <c r="R74" s="63">
        <f t="shared" si="17"/>
        <v>99.39</v>
      </c>
      <c r="S74" s="63">
        <f t="shared" si="18"/>
        <v>-25.01</v>
      </c>
    </row>
    <row r="75" s="23" customFormat="1" ht="24" spans="1:19">
      <c r="A75" s="38">
        <f t="shared" ref="A75:A84" si="19">ROW()-2</f>
        <v>73</v>
      </c>
      <c r="B75" s="39" t="s">
        <v>105</v>
      </c>
      <c r="C75" s="39" t="s">
        <v>21</v>
      </c>
      <c r="D75" s="39" t="s">
        <v>22</v>
      </c>
      <c r="E75" s="39" t="s">
        <v>106</v>
      </c>
      <c r="F75" s="40">
        <v>20</v>
      </c>
      <c r="G75" s="39" t="s">
        <v>107</v>
      </c>
      <c r="H75" s="41">
        <v>300</v>
      </c>
      <c r="I75" s="39">
        <v>315</v>
      </c>
      <c r="J75" s="39">
        <v>318</v>
      </c>
      <c r="K75" s="56">
        <v>311</v>
      </c>
      <c r="L75" s="39">
        <f t="shared" si="14"/>
        <v>40.43</v>
      </c>
      <c r="M75" s="39">
        <f>F75*K75+表2[[#This Row],[合计暂定数量]]*表2[[#This Row],[税率（13%）]]</f>
        <v>7028.6</v>
      </c>
      <c r="N75" s="57">
        <v>260.21</v>
      </c>
      <c r="O75" s="62">
        <f t="shared" si="15"/>
        <v>260.21</v>
      </c>
      <c r="P75" s="59">
        <f t="shared" si="16"/>
        <v>33.8273</v>
      </c>
      <c r="Q75" s="59">
        <f>F75*O75+表2[[#This Row],[合计暂定数量]]*表2[[#This Row],[税率（13%）]]</f>
        <v>6012.8</v>
      </c>
      <c r="R75" s="63">
        <f t="shared" si="17"/>
        <v>260.21</v>
      </c>
      <c r="S75" s="63">
        <f t="shared" si="18"/>
        <v>-50.79</v>
      </c>
    </row>
    <row r="76" s="23" customFormat="1" spans="1:19">
      <c r="A76" s="46">
        <f t="shared" si="19"/>
        <v>74</v>
      </c>
      <c r="B76" s="47" t="s">
        <v>108</v>
      </c>
      <c r="C76" s="47" t="s">
        <v>21</v>
      </c>
      <c r="D76" s="47" t="s">
        <v>22</v>
      </c>
      <c r="E76" s="47" t="s">
        <v>109</v>
      </c>
      <c r="F76" s="48">
        <v>15</v>
      </c>
      <c r="G76" s="47" t="s">
        <v>24</v>
      </c>
      <c r="H76" s="41">
        <v>100</v>
      </c>
      <c r="I76" s="47">
        <v>105</v>
      </c>
      <c r="J76" s="47">
        <v>106</v>
      </c>
      <c r="K76" s="56">
        <v>103.666666666667</v>
      </c>
      <c r="L76" s="47">
        <f t="shared" si="14"/>
        <v>13.4766666666667</v>
      </c>
      <c r="M76" s="47">
        <f>F76*K76+表2[[#This Row],[合计暂定数量]]*表2[[#This Row],[税率（13%）]]</f>
        <v>1757.15</v>
      </c>
      <c r="N76" s="60"/>
      <c r="O76" s="57">
        <f>K76</f>
        <v>103.666666666667</v>
      </c>
      <c r="P76" s="59">
        <f t="shared" si="16"/>
        <v>13.4766666666667</v>
      </c>
      <c r="Q76" s="59">
        <f>F76*O76+表2[[#This Row],[合计暂定数量]]*表2[[#This Row],[税率（13%）]]</f>
        <v>1757.15</v>
      </c>
      <c r="R76" s="63"/>
      <c r="S76" s="63">
        <f t="shared" si="18"/>
        <v>-103.666666666667</v>
      </c>
    </row>
    <row r="77" s="23" customFormat="1" spans="1:19">
      <c r="A77" s="38">
        <f t="shared" si="19"/>
        <v>75</v>
      </c>
      <c r="B77" s="39" t="s">
        <v>110</v>
      </c>
      <c r="C77" s="39" t="s">
        <v>21</v>
      </c>
      <c r="D77" s="39" t="s">
        <v>22</v>
      </c>
      <c r="E77" s="39" t="s">
        <v>109</v>
      </c>
      <c r="F77" s="40">
        <v>15</v>
      </c>
      <c r="G77" s="39" t="s">
        <v>24</v>
      </c>
      <c r="H77" s="41">
        <v>107</v>
      </c>
      <c r="I77" s="39">
        <v>112.35</v>
      </c>
      <c r="J77" s="39">
        <v>113.42</v>
      </c>
      <c r="K77" s="56">
        <v>110.923333333333</v>
      </c>
      <c r="L77" s="39">
        <f t="shared" si="14"/>
        <v>14.4200333333333</v>
      </c>
      <c r="M77" s="39">
        <f>F77*K77+表2[[#This Row],[合计暂定数量]]*表2[[#This Row],[税率（13%）]]</f>
        <v>1880.1505</v>
      </c>
      <c r="N77" s="57">
        <v>117.45</v>
      </c>
      <c r="O77" s="57">
        <f t="shared" si="15"/>
        <v>110.923333333333</v>
      </c>
      <c r="P77" s="59">
        <f t="shared" si="16"/>
        <v>14.4200333333333</v>
      </c>
      <c r="Q77" s="59">
        <f>F77*O77+表2[[#This Row],[合计暂定数量]]*表2[[#This Row],[税率（13%）]]</f>
        <v>1880.1505</v>
      </c>
      <c r="R77" s="63">
        <f t="shared" si="17"/>
        <v>0</v>
      </c>
      <c r="S77" s="63">
        <f t="shared" si="18"/>
        <v>6.52666666666667</v>
      </c>
    </row>
    <row r="78" s="23" customFormat="1" spans="1:19">
      <c r="A78" s="38">
        <f t="shared" si="19"/>
        <v>76</v>
      </c>
      <c r="B78" s="39" t="s">
        <v>111</v>
      </c>
      <c r="C78" s="39" t="s">
        <v>21</v>
      </c>
      <c r="D78" s="39" t="s">
        <v>22</v>
      </c>
      <c r="E78" s="39" t="s">
        <v>109</v>
      </c>
      <c r="F78" s="40">
        <v>10</v>
      </c>
      <c r="G78" s="39" t="s">
        <v>24</v>
      </c>
      <c r="H78" s="41">
        <v>107</v>
      </c>
      <c r="I78" s="39">
        <v>112.35</v>
      </c>
      <c r="J78" s="39">
        <v>113.42</v>
      </c>
      <c r="K78" s="56">
        <v>110.923333333333</v>
      </c>
      <c r="L78" s="39">
        <f t="shared" si="14"/>
        <v>14.4200333333333</v>
      </c>
      <c r="M78" s="39">
        <f>F78*K78+表2[[#This Row],[合计暂定数量]]*表2[[#This Row],[税率（13%）]]</f>
        <v>1253.43366666667</v>
      </c>
      <c r="N78" s="57">
        <v>147.32</v>
      </c>
      <c r="O78" s="57">
        <f t="shared" si="15"/>
        <v>110.923333333333</v>
      </c>
      <c r="P78" s="59">
        <f t="shared" si="16"/>
        <v>14.4200333333333</v>
      </c>
      <c r="Q78" s="59">
        <f>F78*O78+表2[[#This Row],[合计暂定数量]]*表2[[#This Row],[税率（13%）]]</f>
        <v>1253.43366666667</v>
      </c>
      <c r="R78" s="63">
        <f t="shared" si="17"/>
        <v>0</v>
      </c>
      <c r="S78" s="63">
        <f t="shared" si="18"/>
        <v>36.3966666666667</v>
      </c>
    </row>
    <row r="79" s="23" customFormat="1" spans="1:19">
      <c r="A79" s="38">
        <f t="shared" si="19"/>
        <v>77</v>
      </c>
      <c r="B79" s="39" t="s">
        <v>112</v>
      </c>
      <c r="C79" s="39" t="s">
        <v>21</v>
      </c>
      <c r="D79" s="39" t="s">
        <v>22</v>
      </c>
      <c r="E79" s="39" t="s">
        <v>113</v>
      </c>
      <c r="F79" s="40">
        <v>100</v>
      </c>
      <c r="G79" s="39" t="s">
        <v>114</v>
      </c>
      <c r="H79" s="41">
        <v>3</v>
      </c>
      <c r="I79" s="39">
        <v>3.15</v>
      </c>
      <c r="J79" s="39">
        <v>3.18</v>
      </c>
      <c r="K79" s="56">
        <v>3.11</v>
      </c>
      <c r="L79" s="39">
        <f t="shared" si="14"/>
        <v>0.4043</v>
      </c>
      <c r="M79" s="39">
        <f>F79*K79+表2[[#This Row],[合计暂定数量]]*表2[[#This Row],[税率（13%）]]</f>
        <v>351.43</v>
      </c>
      <c r="N79" s="57">
        <v>2.09</v>
      </c>
      <c r="O79" s="62">
        <f t="shared" si="15"/>
        <v>2.09</v>
      </c>
      <c r="P79" s="59">
        <f t="shared" si="16"/>
        <v>0.2717</v>
      </c>
      <c r="Q79" s="59">
        <f>F79*O79+表2[[#This Row],[合计暂定数量]]*表2[[#This Row],[税率（13%）]]</f>
        <v>249.43</v>
      </c>
      <c r="R79" s="63">
        <f t="shared" si="17"/>
        <v>2.09</v>
      </c>
      <c r="S79" s="63">
        <f t="shared" si="18"/>
        <v>-1.02</v>
      </c>
    </row>
    <row r="80" s="23" customFormat="1" spans="1:19">
      <c r="A80" s="38">
        <f t="shared" si="19"/>
        <v>78</v>
      </c>
      <c r="B80" s="39" t="s">
        <v>112</v>
      </c>
      <c r="C80" s="39" t="s">
        <v>21</v>
      </c>
      <c r="D80" s="39" t="s">
        <v>22</v>
      </c>
      <c r="E80" s="39" t="s">
        <v>115</v>
      </c>
      <c r="F80" s="40">
        <v>100</v>
      </c>
      <c r="G80" s="39" t="s">
        <v>114</v>
      </c>
      <c r="H80" s="41">
        <v>7</v>
      </c>
      <c r="I80" s="39">
        <v>7.35</v>
      </c>
      <c r="J80" s="39">
        <v>7.42</v>
      </c>
      <c r="K80" s="56">
        <v>7.25666666666667</v>
      </c>
      <c r="L80" s="39">
        <f t="shared" si="14"/>
        <v>0.943366666666667</v>
      </c>
      <c r="M80" s="39">
        <f>F80*K80+表2[[#This Row],[合计暂定数量]]*表2[[#This Row],[税率（13%）]]</f>
        <v>820.003333333333</v>
      </c>
      <c r="N80" s="57">
        <v>5.5</v>
      </c>
      <c r="O80" s="62">
        <f t="shared" si="15"/>
        <v>5.5</v>
      </c>
      <c r="P80" s="59">
        <f t="shared" si="16"/>
        <v>0.715</v>
      </c>
      <c r="Q80" s="59">
        <f>F80*O80+表2[[#This Row],[合计暂定数量]]*表2[[#This Row],[税率（13%）]]</f>
        <v>644.336666666667</v>
      </c>
      <c r="R80" s="63">
        <f t="shared" si="17"/>
        <v>5.5</v>
      </c>
      <c r="S80" s="63">
        <f t="shared" si="18"/>
        <v>-1.75666666666667</v>
      </c>
    </row>
    <row r="81" s="23" customFormat="1" spans="1:19">
      <c r="A81" s="38">
        <f t="shared" si="19"/>
        <v>79</v>
      </c>
      <c r="B81" s="39" t="s">
        <v>112</v>
      </c>
      <c r="C81" s="39" t="s">
        <v>21</v>
      </c>
      <c r="D81" s="39" t="s">
        <v>22</v>
      </c>
      <c r="E81" s="39" t="s">
        <v>116</v>
      </c>
      <c r="F81" s="40">
        <v>30</v>
      </c>
      <c r="G81" s="39" t="s">
        <v>114</v>
      </c>
      <c r="H81" s="41">
        <v>12</v>
      </c>
      <c r="I81" s="39">
        <v>12.6</v>
      </c>
      <c r="J81" s="39">
        <v>12.72</v>
      </c>
      <c r="K81" s="56">
        <v>12.44</v>
      </c>
      <c r="L81" s="39">
        <f t="shared" si="14"/>
        <v>1.6172</v>
      </c>
      <c r="M81" s="39">
        <f>F81*K81+表2[[#This Row],[合计暂定数量]]*表2[[#This Row],[税率（13%）]]</f>
        <v>421.716</v>
      </c>
      <c r="N81" s="57">
        <v>10.08</v>
      </c>
      <c r="O81" s="62">
        <f t="shared" si="15"/>
        <v>10.08</v>
      </c>
      <c r="P81" s="59">
        <f t="shared" si="16"/>
        <v>1.3104</v>
      </c>
      <c r="Q81" s="59">
        <f>F81*O81+表2[[#This Row],[合计暂定数量]]*表2[[#This Row],[税率（13%）]]</f>
        <v>350.916</v>
      </c>
      <c r="R81" s="63">
        <f t="shared" si="17"/>
        <v>10.08</v>
      </c>
      <c r="S81" s="63">
        <f t="shared" si="18"/>
        <v>-2.36</v>
      </c>
    </row>
    <row r="82" s="23" customFormat="1" spans="1:19">
      <c r="A82" s="38">
        <f t="shared" si="19"/>
        <v>80</v>
      </c>
      <c r="B82" s="39" t="s">
        <v>117</v>
      </c>
      <c r="C82" s="39" t="s">
        <v>21</v>
      </c>
      <c r="D82" s="39" t="s">
        <v>118</v>
      </c>
      <c r="E82" s="56" t="s">
        <v>119</v>
      </c>
      <c r="F82" s="40">
        <v>50</v>
      </c>
      <c r="G82" s="39" t="s">
        <v>114</v>
      </c>
      <c r="H82" s="41">
        <v>3.9</v>
      </c>
      <c r="I82" s="39">
        <v>3.12</v>
      </c>
      <c r="J82" s="39">
        <v>4.134</v>
      </c>
      <c r="K82" s="56">
        <v>3.718</v>
      </c>
      <c r="L82" s="39">
        <f t="shared" si="14"/>
        <v>0.48334</v>
      </c>
      <c r="M82" s="39">
        <f>F82*K82+表2[[#This Row],[合计暂定数量]]*表2[[#This Row],[税率（13%）]]</f>
        <v>210.067</v>
      </c>
      <c r="N82" s="57">
        <v>3.49</v>
      </c>
      <c r="O82" s="62">
        <f t="shared" si="15"/>
        <v>3.49</v>
      </c>
      <c r="P82" s="59">
        <f t="shared" si="16"/>
        <v>0.4537</v>
      </c>
      <c r="Q82" s="59">
        <f>F82*O82+表2[[#This Row],[合计暂定数量]]*表2[[#This Row],[税率（13%）]]</f>
        <v>198.667</v>
      </c>
      <c r="R82" s="63">
        <f t="shared" si="17"/>
        <v>3.49</v>
      </c>
      <c r="S82" s="63">
        <f t="shared" si="18"/>
        <v>-0.228</v>
      </c>
    </row>
    <row r="83" s="23" customFormat="1" spans="1:19">
      <c r="A83" s="38">
        <f t="shared" si="19"/>
        <v>81</v>
      </c>
      <c r="B83" s="39" t="s">
        <v>117</v>
      </c>
      <c r="C83" s="39" t="s">
        <v>21</v>
      </c>
      <c r="D83" s="39" t="s">
        <v>118</v>
      </c>
      <c r="E83" s="56" t="s">
        <v>120</v>
      </c>
      <c r="F83" s="40">
        <v>50</v>
      </c>
      <c r="G83" s="39" t="s">
        <v>114</v>
      </c>
      <c r="H83" s="41">
        <v>4.875</v>
      </c>
      <c r="I83" s="39">
        <v>3.9</v>
      </c>
      <c r="J83" s="39">
        <v>5.1675</v>
      </c>
      <c r="K83" s="56">
        <v>2.48</v>
      </c>
      <c r="L83" s="39">
        <f t="shared" si="14"/>
        <v>0.3224</v>
      </c>
      <c r="M83" s="39">
        <f>F83*K83+表2[[#This Row],[合计暂定数量]]*表2[[#This Row],[税率（13%）]]</f>
        <v>140.12</v>
      </c>
      <c r="N83" s="57">
        <v>4.51</v>
      </c>
      <c r="O83" s="57">
        <f t="shared" si="15"/>
        <v>2.48</v>
      </c>
      <c r="P83" s="59">
        <f t="shared" si="16"/>
        <v>0.3224</v>
      </c>
      <c r="Q83" s="59">
        <f>F83*O83+表2[[#This Row],[合计暂定数量]]*表2[[#This Row],[税率（13%）]]</f>
        <v>140.12</v>
      </c>
      <c r="R83" s="63">
        <f t="shared" si="17"/>
        <v>0</v>
      </c>
      <c r="S83" s="63">
        <f t="shared" si="18"/>
        <v>2.03</v>
      </c>
    </row>
    <row r="84" s="23" customFormat="1" spans="1:19">
      <c r="A84" s="38">
        <f t="shared" si="19"/>
        <v>82</v>
      </c>
      <c r="B84" s="39" t="s">
        <v>117</v>
      </c>
      <c r="C84" s="39" t="s">
        <v>21</v>
      </c>
      <c r="D84" s="39" t="s">
        <v>118</v>
      </c>
      <c r="E84" s="56" t="s">
        <v>121</v>
      </c>
      <c r="F84" s="40">
        <v>50</v>
      </c>
      <c r="G84" s="39" t="s">
        <v>114</v>
      </c>
      <c r="H84" s="41">
        <v>7.8</v>
      </c>
      <c r="I84" s="39">
        <v>6.24</v>
      </c>
      <c r="J84" s="39">
        <v>8.268</v>
      </c>
      <c r="K84" s="56">
        <v>3.82</v>
      </c>
      <c r="L84" s="39">
        <f t="shared" si="14"/>
        <v>0.4966</v>
      </c>
      <c r="M84" s="39">
        <f>F84*K84+表2[[#This Row],[合计暂定数量]]*表2[[#This Row],[税率（13%）]]</f>
        <v>215.83</v>
      </c>
      <c r="N84" s="57">
        <v>7.23</v>
      </c>
      <c r="O84" s="57">
        <f t="shared" si="15"/>
        <v>3.82</v>
      </c>
      <c r="P84" s="59">
        <f t="shared" si="16"/>
        <v>0.4966</v>
      </c>
      <c r="Q84" s="59">
        <f>F84*O84+表2[[#This Row],[合计暂定数量]]*表2[[#This Row],[税率（13%）]]</f>
        <v>215.83</v>
      </c>
      <c r="R84" s="63">
        <f t="shared" si="17"/>
        <v>0</v>
      </c>
      <c r="S84" s="63">
        <f t="shared" si="18"/>
        <v>3.41</v>
      </c>
    </row>
    <row r="85" s="23" customFormat="1" spans="1:19">
      <c r="A85" s="38">
        <f t="shared" ref="A85:A94" si="20">ROW()-2</f>
        <v>83</v>
      </c>
      <c r="B85" s="39" t="s">
        <v>117</v>
      </c>
      <c r="C85" s="39" t="s">
        <v>21</v>
      </c>
      <c r="D85" s="39" t="s">
        <v>118</v>
      </c>
      <c r="E85" s="56" t="s">
        <v>122</v>
      </c>
      <c r="F85" s="40">
        <v>50</v>
      </c>
      <c r="G85" s="39" t="s">
        <v>114</v>
      </c>
      <c r="H85" s="41">
        <v>11.7</v>
      </c>
      <c r="I85" s="39">
        <v>9.36</v>
      </c>
      <c r="J85" s="39">
        <v>12.402</v>
      </c>
      <c r="K85" s="56">
        <v>5.93</v>
      </c>
      <c r="L85" s="39">
        <f t="shared" si="14"/>
        <v>0.7709</v>
      </c>
      <c r="M85" s="39">
        <f>F85*K85+表2[[#This Row],[合计暂定数量]]*表2[[#This Row],[税率（13%）]]</f>
        <v>335.045</v>
      </c>
      <c r="N85" s="57">
        <v>10.84</v>
      </c>
      <c r="O85" s="57">
        <f t="shared" si="15"/>
        <v>5.93</v>
      </c>
      <c r="P85" s="59">
        <f t="shared" si="16"/>
        <v>0.7709</v>
      </c>
      <c r="Q85" s="59">
        <f>F85*O85+表2[[#This Row],[合计暂定数量]]*表2[[#This Row],[税率（13%）]]</f>
        <v>335.045</v>
      </c>
      <c r="R85" s="63">
        <f t="shared" si="17"/>
        <v>0</v>
      </c>
      <c r="S85" s="63">
        <f t="shared" si="18"/>
        <v>4.91</v>
      </c>
    </row>
    <row r="86" s="23" customFormat="1" spans="1:19">
      <c r="A86" s="38">
        <f t="shared" si="20"/>
        <v>84</v>
      </c>
      <c r="B86" s="39" t="s">
        <v>117</v>
      </c>
      <c r="C86" s="39" t="s">
        <v>21</v>
      </c>
      <c r="D86" s="39" t="s">
        <v>118</v>
      </c>
      <c r="E86" s="56" t="s">
        <v>123</v>
      </c>
      <c r="F86" s="40">
        <v>50</v>
      </c>
      <c r="G86" s="39" t="s">
        <v>114</v>
      </c>
      <c r="H86" s="41">
        <v>18.525</v>
      </c>
      <c r="I86" s="39">
        <v>14.82</v>
      </c>
      <c r="J86" s="39">
        <v>19.6365</v>
      </c>
      <c r="K86" s="56">
        <v>8.98</v>
      </c>
      <c r="L86" s="39">
        <f t="shared" si="14"/>
        <v>1.1674</v>
      </c>
      <c r="M86" s="39">
        <f>F86*K86+表2[[#This Row],[合计暂定数量]]*表2[[#This Row],[税率（13%）]]</f>
        <v>507.37</v>
      </c>
      <c r="N86" s="57">
        <v>17.16</v>
      </c>
      <c r="O86" s="57">
        <f t="shared" si="15"/>
        <v>8.98</v>
      </c>
      <c r="P86" s="59">
        <f t="shared" si="16"/>
        <v>1.1674</v>
      </c>
      <c r="Q86" s="59">
        <f>F86*O86+表2[[#This Row],[合计暂定数量]]*表2[[#This Row],[税率（13%）]]</f>
        <v>507.37</v>
      </c>
      <c r="R86" s="63">
        <f t="shared" si="17"/>
        <v>0</v>
      </c>
      <c r="S86" s="63">
        <f t="shared" si="18"/>
        <v>8.18</v>
      </c>
    </row>
    <row r="87" s="23" customFormat="1" spans="1:19">
      <c r="A87" s="38">
        <f t="shared" si="20"/>
        <v>85</v>
      </c>
      <c r="B87" s="39" t="s">
        <v>117</v>
      </c>
      <c r="C87" s="39" t="s">
        <v>21</v>
      </c>
      <c r="D87" s="39" t="s">
        <v>118</v>
      </c>
      <c r="E87" s="56" t="s">
        <v>124</v>
      </c>
      <c r="F87" s="40">
        <v>100</v>
      </c>
      <c r="G87" s="39" t="s">
        <v>114</v>
      </c>
      <c r="H87" s="41">
        <v>27.3</v>
      </c>
      <c r="I87" s="39">
        <v>21.84</v>
      </c>
      <c r="J87" s="39">
        <v>28.938</v>
      </c>
      <c r="K87" s="56">
        <v>14.72</v>
      </c>
      <c r="L87" s="39">
        <f t="shared" si="14"/>
        <v>1.9136</v>
      </c>
      <c r="M87" s="39">
        <f>F87*K87+表2[[#This Row],[合计暂定数量]]*表2[[#This Row],[税率（13%）]]</f>
        <v>1663.36</v>
      </c>
      <c r="N87" s="57">
        <v>27.11</v>
      </c>
      <c r="O87" s="57">
        <f t="shared" si="15"/>
        <v>14.72</v>
      </c>
      <c r="P87" s="59">
        <f t="shared" si="16"/>
        <v>1.9136</v>
      </c>
      <c r="Q87" s="59">
        <f>F87*O87+表2[[#This Row],[合计暂定数量]]*表2[[#This Row],[税率（13%）]]</f>
        <v>1663.36</v>
      </c>
      <c r="R87" s="63">
        <f t="shared" si="17"/>
        <v>0</v>
      </c>
      <c r="S87" s="63">
        <f t="shared" si="18"/>
        <v>12.39</v>
      </c>
    </row>
    <row r="88" s="23" customFormat="1" spans="1:19">
      <c r="A88" s="38">
        <f t="shared" si="20"/>
        <v>86</v>
      </c>
      <c r="B88" s="39" t="s">
        <v>117</v>
      </c>
      <c r="C88" s="39" t="s">
        <v>21</v>
      </c>
      <c r="D88" s="39" t="s">
        <v>118</v>
      </c>
      <c r="E88" s="56" t="s">
        <v>125</v>
      </c>
      <c r="F88" s="40">
        <v>200</v>
      </c>
      <c r="G88" s="39" t="s">
        <v>114</v>
      </c>
      <c r="H88" s="41">
        <v>37.05</v>
      </c>
      <c r="I88" s="39">
        <v>29.64</v>
      </c>
      <c r="J88" s="39">
        <v>39.273</v>
      </c>
      <c r="K88" s="56">
        <v>19.75</v>
      </c>
      <c r="L88" s="39">
        <f t="shared" si="14"/>
        <v>2.5675</v>
      </c>
      <c r="M88" s="39">
        <f>F88*K88+表2[[#This Row],[合计暂定数量]]*表2[[#This Row],[税率（13%）]]</f>
        <v>4463.5</v>
      </c>
      <c r="N88" s="57">
        <v>37.04</v>
      </c>
      <c r="O88" s="57">
        <f t="shared" si="15"/>
        <v>19.75</v>
      </c>
      <c r="P88" s="59">
        <f t="shared" si="16"/>
        <v>2.5675</v>
      </c>
      <c r="Q88" s="59">
        <f>F88*O88+表2[[#This Row],[合计暂定数量]]*表2[[#This Row],[税率（13%）]]</f>
        <v>4463.5</v>
      </c>
      <c r="R88" s="63">
        <f t="shared" si="17"/>
        <v>0</v>
      </c>
      <c r="S88" s="63">
        <f t="shared" si="18"/>
        <v>17.29</v>
      </c>
    </row>
    <row r="89" s="23" customFormat="1" spans="1:19">
      <c r="A89" s="38">
        <f t="shared" si="20"/>
        <v>87</v>
      </c>
      <c r="B89" s="39" t="s">
        <v>117</v>
      </c>
      <c r="C89" s="39" t="s">
        <v>21</v>
      </c>
      <c r="D89" s="39" t="s">
        <v>118</v>
      </c>
      <c r="E89" s="56" t="s">
        <v>126</v>
      </c>
      <c r="F89" s="40">
        <v>200</v>
      </c>
      <c r="G89" s="39" t="s">
        <v>114</v>
      </c>
      <c r="H89" s="41">
        <v>58.5</v>
      </c>
      <c r="I89" s="39">
        <v>46.8</v>
      </c>
      <c r="J89" s="39">
        <v>62.01</v>
      </c>
      <c r="K89" s="56">
        <v>28.92</v>
      </c>
      <c r="L89" s="39">
        <f t="shared" si="14"/>
        <v>3.7596</v>
      </c>
      <c r="M89" s="39">
        <f>F89*K89+表2[[#This Row],[合计暂定数量]]*表2[[#This Row],[税率（13%）]]</f>
        <v>6535.92</v>
      </c>
      <c r="N89" s="57">
        <v>52.4</v>
      </c>
      <c r="O89" s="57">
        <f t="shared" si="15"/>
        <v>28.92</v>
      </c>
      <c r="P89" s="59">
        <f t="shared" si="16"/>
        <v>3.7596</v>
      </c>
      <c r="Q89" s="59">
        <f>F89*O89+表2[[#This Row],[合计暂定数量]]*表2[[#This Row],[税率（13%）]]</f>
        <v>6535.92</v>
      </c>
      <c r="R89" s="63">
        <f t="shared" si="17"/>
        <v>0</v>
      </c>
      <c r="S89" s="63">
        <f t="shared" si="18"/>
        <v>23.48</v>
      </c>
    </row>
    <row r="90" s="23" customFormat="1" spans="1:19">
      <c r="A90" s="38">
        <f t="shared" si="20"/>
        <v>88</v>
      </c>
      <c r="B90" s="39" t="s">
        <v>117</v>
      </c>
      <c r="C90" s="39" t="s">
        <v>21</v>
      </c>
      <c r="D90" s="39" t="s">
        <v>118</v>
      </c>
      <c r="E90" s="56" t="s">
        <v>127</v>
      </c>
      <c r="F90" s="40">
        <v>150</v>
      </c>
      <c r="G90" s="39" t="s">
        <v>114</v>
      </c>
      <c r="H90" s="41">
        <v>73.125</v>
      </c>
      <c r="I90" s="39">
        <v>58.5</v>
      </c>
      <c r="J90" s="39">
        <v>77.5125</v>
      </c>
      <c r="K90" s="56">
        <v>26.42</v>
      </c>
      <c r="L90" s="39">
        <f t="shared" si="14"/>
        <v>3.4346</v>
      </c>
      <c r="M90" s="39">
        <f>F90*K90+表2[[#This Row],[合计暂定数量]]*表2[[#This Row],[税率（13%）]]</f>
        <v>4478.19</v>
      </c>
      <c r="N90" s="57">
        <v>65.95</v>
      </c>
      <c r="O90" s="57">
        <f t="shared" si="15"/>
        <v>26.42</v>
      </c>
      <c r="P90" s="59">
        <f t="shared" si="16"/>
        <v>3.4346</v>
      </c>
      <c r="Q90" s="59">
        <f>F90*O90+表2[[#This Row],[合计暂定数量]]*表2[[#This Row],[税率（13%）]]</f>
        <v>4478.19</v>
      </c>
      <c r="R90" s="63">
        <f t="shared" si="17"/>
        <v>0</v>
      </c>
      <c r="S90" s="63">
        <f t="shared" si="18"/>
        <v>39.53</v>
      </c>
    </row>
    <row r="91" s="23" customFormat="1" spans="1:19">
      <c r="A91" s="38">
        <f t="shared" si="20"/>
        <v>89</v>
      </c>
      <c r="B91" s="39" t="s">
        <v>117</v>
      </c>
      <c r="C91" s="39" t="s">
        <v>21</v>
      </c>
      <c r="D91" s="39" t="s">
        <v>118</v>
      </c>
      <c r="E91" s="56" t="s">
        <v>128</v>
      </c>
      <c r="F91" s="40">
        <v>50</v>
      </c>
      <c r="G91" s="39" t="s">
        <v>114</v>
      </c>
      <c r="H91" s="41">
        <v>97.5</v>
      </c>
      <c r="I91" s="39">
        <v>78</v>
      </c>
      <c r="J91" s="39">
        <v>103.35</v>
      </c>
      <c r="K91" s="56">
        <v>92.95</v>
      </c>
      <c r="L91" s="39">
        <f t="shared" si="14"/>
        <v>12.0835</v>
      </c>
      <c r="M91" s="39">
        <f>F91*K91+表2[[#This Row],[合计暂定数量]]*表2[[#This Row],[税率（13%）]]</f>
        <v>5251.675</v>
      </c>
      <c r="N91" s="57">
        <v>87.64</v>
      </c>
      <c r="O91" s="62">
        <f t="shared" si="15"/>
        <v>87.64</v>
      </c>
      <c r="P91" s="59">
        <f t="shared" si="16"/>
        <v>11.3932</v>
      </c>
      <c r="Q91" s="59">
        <f>F91*O91+表2[[#This Row],[合计暂定数量]]*表2[[#This Row],[税率（13%）]]</f>
        <v>4986.175</v>
      </c>
      <c r="R91" s="63">
        <f t="shared" si="17"/>
        <v>87.64</v>
      </c>
      <c r="S91" s="63">
        <f t="shared" si="18"/>
        <v>-5.31</v>
      </c>
    </row>
    <row r="92" s="23" customFormat="1" spans="1:19">
      <c r="A92" s="38">
        <f t="shared" si="20"/>
        <v>90</v>
      </c>
      <c r="B92" s="39" t="s">
        <v>117</v>
      </c>
      <c r="C92" s="39" t="s">
        <v>21</v>
      </c>
      <c r="D92" s="39" t="s">
        <v>118</v>
      </c>
      <c r="E92" s="56" t="s">
        <v>129</v>
      </c>
      <c r="F92" s="40">
        <v>50</v>
      </c>
      <c r="G92" s="39" t="s">
        <v>114</v>
      </c>
      <c r="H92" s="41">
        <v>124.8</v>
      </c>
      <c r="I92" s="39">
        <v>99.84</v>
      </c>
      <c r="J92" s="39">
        <v>132.288</v>
      </c>
      <c r="K92" s="56">
        <v>118.976</v>
      </c>
      <c r="L92" s="39">
        <f t="shared" si="14"/>
        <v>15.46688</v>
      </c>
      <c r="M92" s="39">
        <f>F92*K92+表2[[#This Row],[合计暂定数量]]*表2[[#This Row],[税率（13%）]]</f>
        <v>6722.144</v>
      </c>
      <c r="N92" s="57">
        <v>111.13</v>
      </c>
      <c r="O92" s="62">
        <f t="shared" si="15"/>
        <v>111.13</v>
      </c>
      <c r="P92" s="59">
        <f t="shared" si="16"/>
        <v>14.4469</v>
      </c>
      <c r="Q92" s="59">
        <f>F92*O92+表2[[#This Row],[合计暂定数量]]*表2[[#This Row],[税率（13%）]]</f>
        <v>6329.844</v>
      </c>
      <c r="R92" s="63">
        <f t="shared" si="17"/>
        <v>111.13</v>
      </c>
      <c r="S92" s="63">
        <f t="shared" si="18"/>
        <v>-7.846</v>
      </c>
    </row>
    <row r="93" s="23" customFormat="1" spans="1:19">
      <c r="A93" s="38">
        <f t="shared" si="20"/>
        <v>91</v>
      </c>
      <c r="B93" s="39" t="s">
        <v>117</v>
      </c>
      <c r="C93" s="39" t="s">
        <v>21</v>
      </c>
      <c r="D93" s="39" t="s">
        <v>118</v>
      </c>
      <c r="E93" s="56" t="s">
        <v>130</v>
      </c>
      <c r="F93" s="40">
        <v>50</v>
      </c>
      <c r="G93" s="39" t="s">
        <v>114</v>
      </c>
      <c r="H93" s="41">
        <v>146.25</v>
      </c>
      <c r="I93" s="39">
        <v>117</v>
      </c>
      <c r="J93" s="39">
        <v>155.025</v>
      </c>
      <c r="K93" s="56">
        <v>139.425</v>
      </c>
      <c r="L93" s="39">
        <f t="shared" si="14"/>
        <v>18.12525</v>
      </c>
      <c r="M93" s="39">
        <f>F93*K93+表2[[#This Row],[合计暂定数量]]*表2[[#This Row],[税率（13%）]]</f>
        <v>7877.5125</v>
      </c>
      <c r="N93" s="57">
        <v>131.91</v>
      </c>
      <c r="O93" s="62">
        <f t="shared" si="15"/>
        <v>131.91</v>
      </c>
      <c r="P93" s="59">
        <f t="shared" si="16"/>
        <v>17.1483</v>
      </c>
      <c r="Q93" s="59">
        <f>F93*O93+表2[[#This Row],[合计暂定数量]]*表2[[#This Row],[税率（13%）]]</f>
        <v>7501.7625</v>
      </c>
      <c r="R93" s="63">
        <f t="shared" si="17"/>
        <v>131.91</v>
      </c>
      <c r="S93" s="63">
        <f t="shared" si="18"/>
        <v>-7.51499999999999</v>
      </c>
    </row>
    <row r="94" s="23" customFormat="1" spans="1:19">
      <c r="A94" s="38">
        <f t="shared" si="20"/>
        <v>92</v>
      </c>
      <c r="B94" s="39" t="s">
        <v>117</v>
      </c>
      <c r="C94" s="39" t="s">
        <v>21</v>
      </c>
      <c r="D94" s="39" t="s">
        <v>118</v>
      </c>
      <c r="E94" s="56" t="s">
        <v>131</v>
      </c>
      <c r="F94" s="40">
        <v>50</v>
      </c>
      <c r="G94" s="39" t="s">
        <v>114</v>
      </c>
      <c r="H94" s="41">
        <v>234</v>
      </c>
      <c r="I94" s="39">
        <v>187.2</v>
      </c>
      <c r="J94" s="39">
        <v>248.04</v>
      </c>
      <c r="K94" s="56">
        <v>223.08</v>
      </c>
      <c r="L94" s="39">
        <f t="shared" si="14"/>
        <v>29.0004</v>
      </c>
      <c r="M94" s="39">
        <f>F94*K94+表2[[#This Row],[合计暂定数量]]*表2[[#This Row],[税率（13%）]]</f>
        <v>12604.02</v>
      </c>
      <c r="N94" s="57">
        <v>215.03</v>
      </c>
      <c r="O94" s="62">
        <f t="shared" si="15"/>
        <v>215.03</v>
      </c>
      <c r="P94" s="59">
        <f t="shared" si="16"/>
        <v>27.9539</v>
      </c>
      <c r="Q94" s="59">
        <f>F94*O94+表2[[#This Row],[合计暂定数量]]*表2[[#This Row],[税率（13%）]]</f>
        <v>12201.52</v>
      </c>
      <c r="R94" s="63">
        <f t="shared" si="17"/>
        <v>215.03</v>
      </c>
      <c r="S94" s="63">
        <f t="shared" si="18"/>
        <v>-8.05000000000001</v>
      </c>
    </row>
    <row r="95" s="23" customFormat="1" spans="1:19">
      <c r="A95" s="38">
        <f t="shared" ref="A95:A104" si="21">ROW()-2</f>
        <v>93</v>
      </c>
      <c r="B95" s="39" t="s">
        <v>132</v>
      </c>
      <c r="C95" s="39" t="s">
        <v>21</v>
      </c>
      <c r="D95" s="39" t="s">
        <v>118</v>
      </c>
      <c r="E95" s="56" t="s">
        <v>119</v>
      </c>
      <c r="F95" s="40">
        <v>25</v>
      </c>
      <c r="G95" s="39" t="s">
        <v>57</v>
      </c>
      <c r="H95" s="41">
        <v>1.95</v>
      </c>
      <c r="I95" s="39">
        <v>2.0475</v>
      </c>
      <c r="J95" s="39">
        <v>2.067</v>
      </c>
      <c r="K95" s="56">
        <v>2.0215</v>
      </c>
      <c r="L95" s="39">
        <f t="shared" si="14"/>
        <v>0.262795</v>
      </c>
      <c r="M95" s="39">
        <f>F95*K95+表2[[#This Row],[合计暂定数量]]*表2[[#This Row],[税率（13%）]]</f>
        <v>57.107375</v>
      </c>
      <c r="N95" s="57">
        <v>1.81</v>
      </c>
      <c r="O95" s="62">
        <f t="shared" si="15"/>
        <v>1.81</v>
      </c>
      <c r="P95" s="59">
        <f t="shared" si="16"/>
        <v>0.2353</v>
      </c>
      <c r="Q95" s="59">
        <f>F95*O95+表2[[#This Row],[合计暂定数量]]*表2[[#This Row],[税率（13%）]]</f>
        <v>51.819875</v>
      </c>
      <c r="R95" s="63">
        <f t="shared" si="17"/>
        <v>1.81</v>
      </c>
      <c r="S95" s="63">
        <f t="shared" si="18"/>
        <v>-0.2115</v>
      </c>
    </row>
    <row r="96" s="23" customFormat="1" spans="1:19">
      <c r="A96" s="38">
        <f t="shared" si="21"/>
        <v>94</v>
      </c>
      <c r="B96" s="39" t="s">
        <v>132</v>
      </c>
      <c r="C96" s="39" t="s">
        <v>21</v>
      </c>
      <c r="D96" s="39" t="s">
        <v>118</v>
      </c>
      <c r="E96" s="56" t="s">
        <v>120</v>
      </c>
      <c r="F96" s="40">
        <v>25</v>
      </c>
      <c r="G96" s="39" t="s">
        <v>57</v>
      </c>
      <c r="H96" s="41">
        <v>2.4375</v>
      </c>
      <c r="I96" s="39">
        <v>2.559375</v>
      </c>
      <c r="J96" s="39">
        <v>2.58375</v>
      </c>
      <c r="K96" s="56">
        <v>2.526875</v>
      </c>
      <c r="L96" s="39">
        <f t="shared" si="14"/>
        <v>0.32849375</v>
      </c>
      <c r="M96" s="39">
        <f>F96*K96+表2[[#This Row],[合计暂定数量]]*表2[[#This Row],[税率（13%）]]</f>
        <v>71.38421875</v>
      </c>
      <c r="N96" s="57">
        <v>1.81</v>
      </c>
      <c r="O96" s="62">
        <f t="shared" si="15"/>
        <v>1.81</v>
      </c>
      <c r="P96" s="59">
        <f t="shared" si="16"/>
        <v>0.2353</v>
      </c>
      <c r="Q96" s="59">
        <f>F96*O96+表2[[#This Row],[合计暂定数量]]*表2[[#This Row],[税率（13%）]]</f>
        <v>53.46234375</v>
      </c>
      <c r="R96" s="63">
        <f t="shared" si="17"/>
        <v>1.81</v>
      </c>
      <c r="S96" s="63">
        <f t="shared" si="18"/>
        <v>-0.716875</v>
      </c>
    </row>
    <row r="97" s="23" customFormat="1" spans="1:19">
      <c r="A97" s="38">
        <f t="shared" si="21"/>
        <v>95</v>
      </c>
      <c r="B97" s="39" t="s">
        <v>132</v>
      </c>
      <c r="C97" s="39" t="s">
        <v>21</v>
      </c>
      <c r="D97" s="39" t="s">
        <v>118</v>
      </c>
      <c r="E97" s="56" t="s">
        <v>121</v>
      </c>
      <c r="F97" s="40">
        <v>25</v>
      </c>
      <c r="G97" s="39" t="s">
        <v>57</v>
      </c>
      <c r="H97" s="41">
        <v>2.925</v>
      </c>
      <c r="I97" s="39">
        <v>3.07125</v>
      </c>
      <c r="J97" s="39">
        <v>3.1005</v>
      </c>
      <c r="K97" s="56">
        <v>3.03225</v>
      </c>
      <c r="L97" s="39">
        <f t="shared" si="14"/>
        <v>0.3941925</v>
      </c>
      <c r="M97" s="39">
        <f>F97*K97+表2[[#This Row],[合计暂定数量]]*表2[[#This Row],[税率（13%）]]</f>
        <v>85.6610625</v>
      </c>
      <c r="N97" s="57">
        <v>1.81</v>
      </c>
      <c r="O97" s="62">
        <f t="shared" si="15"/>
        <v>1.81</v>
      </c>
      <c r="P97" s="59">
        <f t="shared" si="16"/>
        <v>0.2353</v>
      </c>
      <c r="Q97" s="59">
        <f>F97*O97+表2[[#This Row],[合计暂定数量]]*表2[[#This Row],[税率（13%）]]</f>
        <v>55.1048125</v>
      </c>
      <c r="R97" s="63">
        <f t="shared" si="17"/>
        <v>1.81</v>
      </c>
      <c r="S97" s="63">
        <f t="shared" si="18"/>
        <v>-1.22225</v>
      </c>
    </row>
    <row r="98" s="23" customFormat="1" spans="1:19">
      <c r="A98" s="38">
        <f t="shared" si="21"/>
        <v>96</v>
      </c>
      <c r="B98" s="39" t="s">
        <v>132</v>
      </c>
      <c r="C98" s="39" t="s">
        <v>21</v>
      </c>
      <c r="D98" s="39" t="s">
        <v>118</v>
      </c>
      <c r="E98" s="56" t="s">
        <v>122</v>
      </c>
      <c r="F98" s="40">
        <v>25</v>
      </c>
      <c r="G98" s="39" t="s">
        <v>57</v>
      </c>
      <c r="H98" s="41">
        <v>3.4125</v>
      </c>
      <c r="I98" s="39">
        <v>3.583125</v>
      </c>
      <c r="J98" s="39">
        <v>3.61725</v>
      </c>
      <c r="K98" s="56">
        <v>3.537625</v>
      </c>
      <c r="L98" s="39">
        <f t="shared" si="14"/>
        <v>0.45989125</v>
      </c>
      <c r="M98" s="39">
        <f>F98*K98+表2[[#This Row],[合计暂定数量]]*表2[[#This Row],[税率（13%）]]</f>
        <v>99.93790625</v>
      </c>
      <c r="N98" s="57">
        <v>2.71</v>
      </c>
      <c r="O98" s="62">
        <f t="shared" si="15"/>
        <v>2.71</v>
      </c>
      <c r="P98" s="59">
        <f t="shared" si="16"/>
        <v>0.3523</v>
      </c>
      <c r="Q98" s="59">
        <f>F98*O98+表2[[#This Row],[合计暂定数量]]*表2[[#This Row],[税率（13%）]]</f>
        <v>79.24728125</v>
      </c>
      <c r="R98" s="63">
        <f t="shared" si="17"/>
        <v>2.71</v>
      </c>
      <c r="S98" s="63">
        <f t="shared" si="18"/>
        <v>-0.827625</v>
      </c>
    </row>
    <row r="99" s="23" customFormat="1" spans="1:19">
      <c r="A99" s="38">
        <f t="shared" si="21"/>
        <v>97</v>
      </c>
      <c r="B99" s="39" t="s">
        <v>132</v>
      </c>
      <c r="C99" s="39" t="s">
        <v>21</v>
      </c>
      <c r="D99" s="39" t="s">
        <v>118</v>
      </c>
      <c r="E99" s="56" t="s">
        <v>123</v>
      </c>
      <c r="F99" s="40">
        <v>25</v>
      </c>
      <c r="G99" s="39" t="s">
        <v>57</v>
      </c>
      <c r="H99" s="41">
        <v>3.9</v>
      </c>
      <c r="I99" s="39">
        <v>4.095</v>
      </c>
      <c r="J99" s="39">
        <v>4.134</v>
      </c>
      <c r="K99" s="56">
        <v>4.043</v>
      </c>
      <c r="L99" s="39">
        <f t="shared" si="14"/>
        <v>0.52559</v>
      </c>
      <c r="M99" s="39">
        <f>F99*K99+表2[[#This Row],[合计暂定数量]]*表2[[#This Row],[税率（13%）]]</f>
        <v>114.21475</v>
      </c>
      <c r="N99" s="57">
        <v>3.61</v>
      </c>
      <c r="O99" s="62">
        <f t="shared" si="15"/>
        <v>3.61</v>
      </c>
      <c r="P99" s="59">
        <f t="shared" si="16"/>
        <v>0.4693</v>
      </c>
      <c r="Q99" s="59">
        <f>F99*O99+表2[[#This Row],[合计暂定数量]]*表2[[#This Row],[税率（13%）]]</f>
        <v>103.38975</v>
      </c>
      <c r="R99" s="63">
        <f t="shared" si="17"/>
        <v>3.61</v>
      </c>
      <c r="S99" s="63">
        <f t="shared" si="18"/>
        <v>-0.433</v>
      </c>
    </row>
    <row r="100" s="23" customFormat="1" spans="1:19">
      <c r="A100" s="38">
        <f t="shared" si="21"/>
        <v>98</v>
      </c>
      <c r="B100" s="39" t="s">
        <v>132</v>
      </c>
      <c r="C100" s="39" t="s">
        <v>21</v>
      </c>
      <c r="D100" s="39" t="s">
        <v>118</v>
      </c>
      <c r="E100" s="56" t="s">
        <v>124</v>
      </c>
      <c r="F100" s="40">
        <v>25</v>
      </c>
      <c r="G100" s="39" t="s">
        <v>57</v>
      </c>
      <c r="H100" s="41">
        <v>4.875</v>
      </c>
      <c r="I100" s="39">
        <v>5.11875</v>
      </c>
      <c r="J100" s="39">
        <v>5.1675</v>
      </c>
      <c r="K100" s="56">
        <v>5.05375</v>
      </c>
      <c r="L100" s="39">
        <f t="shared" si="14"/>
        <v>0.6569875</v>
      </c>
      <c r="M100" s="39">
        <f>F100*K100+表2[[#This Row],[合计暂定数量]]*表2[[#This Row],[税率（13%）]]</f>
        <v>142.7684375</v>
      </c>
      <c r="N100" s="57">
        <v>4.51</v>
      </c>
      <c r="O100" s="62">
        <f t="shared" si="15"/>
        <v>4.51</v>
      </c>
      <c r="P100" s="59">
        <f t="shared" si="16"/>
        <v>0.5863</v>
      </c>
      <c r="Q100" s="59">
        <f>F100*O100+表2[[#This Row],[合计暂定数量]]*表2[[#This Row],[税率（13%）]]</f>
        <v>129.1746875</v>
      </c>
      <c r="R100" s="63">
        <f t="shared" si="17"/>
        <v>4.51</v>
      </c>
      <c r="S100" s="63">
        <f t="shared" si="18"/>
        <v>-0.54375</v>
      </c>
    </row>
    <row r="101" s="23" customFormat="1" spans="1:19">
      <c r="A101" s="38">
        <f t="shared" si="21"/>
        <v>99</v>
      </c>
      <c r="B101" s="39" t="s">
        <v>132</v>
      </c>
      <c r="C101" s="39" t="s">
        <v>21</v>
      </c>
      <c r="D101" s="39" t="s">
        <v>118</v>
      </c>
      <c r="E101" s="56" t="s">
        <v>125</v>
      </c>
      <c r="F101" s="40">
        <v>80</v>
      </c>
      <c r="G101" s="39" t="s">
        <v>57</v>
      </c>
      <c r="H101" s="41">
        <v>9.75</v>
      </c>
      <c r="I101" s="39">
        <v>10.2375</v>
      </c>
      <c r="J101" s="39">
        <v>10.335</v>
      </c>
      <c r="K101" s="56">
        <v>10.1075</v>
      </c>
      <c r="L101" s="39">
        <f t="shared" si="14"/>
        <v>1.313975</v>
      </c>
      <c r="M101" s="39">
        <f>F101*K101+表2[[#This Row],[合计暂定数量]]*表2[[#This Row],[税率（13%）]]</f>
        <v>913.718</v>
      </c>
      <c r="N101" s="57">
        <v>7.23</v>
      </c>
      <c r="O101" s="62">
        <f t="shared" si="15"/>
        <v>7.23</v>
      </c>
      <c r="P101" s="59">
        <f t="shared" si="16"/>
        <v>0.9399</v>
      </c>
      <c r="Q101" s="59">
        <f>F101*O101+表2[[#This Row],[合计暂定数量]]*表2[[#This Row],[税率（13%）]]</f>
        <v>683.518</v>
      </c>
      <c r="R101" s="63">
        <f t="shared" si="17"/>
        <v>7.23</v>
      </c>
      <c r="S101" s="63">
        <f t="shared" si="18"/>
        <v>-2.8775</v>
      </c>
    </row>
    <row r="102" s="23" customFormat="1" spans="1:19">
      <c r="A102" s="38">
        <f t="shared" si="21"/>
        <v>100</v>
      </c>
      <c r="B102" s="39" t="s">
        <v>132</v>
      </c>
      <c r="C102" s="39" t="s">
        <v>21</v>
      </c>
      <c r="D102" s="39" t="s">
        <v>118</v>
      </c>
      <c r="E102" s="56" t="s">
        <v>126</v>
      </c>
      <c r="F102" s="40">
        <v>80</v>
      </c>
      <c r="G102" s="39" t="s">
        <v>57</v>
      </c>
      <c r="H102" s="41">
        <v>14.625</v>
      </c>
      <c r="I102" s="39">
        <v>17</v>
      </c>
      <c r="J102" s="39">
        <v>15.5025</v>
      </c>
      <c r="K102" s="56">
        <v>15.7091666666667</v>
      </c>
      <c r="L102" s="39">
        <f t="shared" si="14"/>
        <v>2.04219166666667</v>
      </c>
      <c r="M102" s="39">
        <f>F102*K102+表2[[#This Row],[合计暂定数量]]*表2[[#This Row],[税率（13%）]]</f>
        <v>1420.10866666667</v>
      </c>
      <c r="N102" s="57">
        <v>10.84</v>
      </c>
      <c r="O102" s="62">
        <f t="shared" si="15"/>
        <v>10.84</v>
      </c>
      <c r="P102" s="59">
        <f t="shared" si="16"/>
        <v>1.4092</v>
      </c>
      <c r="Q102" s="59">
        <f>F102*O102+表2[[#This Row],[合计暂定数量]]*表2[[#This Row],[税率（13%）]]</f>
        <v>1030.57533333333</v>
      </c>
      <c r="R102" s="63">
        <f t="shared" si="17"/>
        <v>10.84</v>
      </c>
      <c r="S102" s="63">
        <f t="shared" si="18"/>
        <v>-4.86916666666667</v>
      </c>
    </row>
    <row r="103" s="23" customFormat="1" spans="1:19">
      <c r="A103" s="38">
        <f t="shared" si="21"/>
        <v>101</v>
      </c>
      <c r="B103" s="39" t="s">
        <v>132</v>
      </c>
      <c r="C103" s="39" t="s">
        <v>21</v>
      </c>
      <c r="D103" s="39" t="s">
        <v>118</v>
      </c>
      <c r="E103" s="56" t="s">
        <v>127</v>
      </c>
      <c r="F103" s="40">
        <v>80</v>
      </c>
      <c r="G103" s="39" t="s">
        <v>57</v>
      </c>
      <c r="H103" s="41">
        <v>19.5</v>
      </c>
      <c r="I103" s="39">
        <v>20.475</v>
      </c>
      <c r="J103" s="39">
        <v>20.67</v>
      </c>
      <c r="K103" s="56">
        <v>20.215</v>
      </c>
      <c r="L103" s="39">
        <f t="shared" si="14"/>
        <v>2.62795</v>
      </c>
      <c r="M103" s="39">
        <f>F103*K103+表2[[#This Row],[合计暂定数量]]*表2[[#This Row],[税率（13%）]]</f>
        <v>1827.436</v>
      </c>
      <c r="N103" s="57">
        <v>18.07</v>
      </c>
      <c r="O103" s="62">
        <f t="shared" ref="O103:O134" si="22">IF(K103&gt;N103,N103,K103)</f>
        <v>18.07</v>
      </c>
      <c r="P103" s="59">
        <f t="shared" si="16"/>
        <v>2.3491</v>
      </c>
      <c r="Q103" s="59">
        <f>F103*O103+表2[[#This Row],[合计暂定数量]]*表2[[#This Row],[税率（13%）]]</f>
        <v>1655.836</v>
      </c>
      <c r="R103" s="63">
        <f t="shared" si="17"/>
        <v>18.07</v>
      </c>
      <c r="S103" s="63">
        <f t="shared" si="18"/>
        <v>-2.145</v>
      </c>
    </row>
    <row r="104" s="23" customFormat="1" spans="1:19">
      <c r="A104" s="38">
        <f t="shared" si="21"/>
        <v>102</v>
      </c>
      <c r="B104" s="39" t="s">
        <v>132</v>
      </c>
      <c r="C104" s="39" t="s">
        <v>21</v>
      </c>
      <c r="D104" s="39" t="s">
        <v>118</v>
      </c>
      <c r="E104" s="56" t="s">
        <v>128</v>
      </c>
      <c r="F104" s="40">
        <v>25</v>
      </c>
      <c r="G104" s="39" t="s">
        <v>57</v>
      </c>
      <c r="H104" s="41">
        <v>34.125</v>
      </c>
      <c r="I104" s="39">
        <v>35.83125</v>
      </c>
      <c r="J104" s="39">
        <v>36.1725</v>
      </c>
      <c r="K104" s="56">
        <v>35.37625</v>
      </c>
      <c r="L104" s="39">
        <f t="shared" si="14"/>
        <v>4.5989125</v>
      </c>
      <c r="M104" s="39">
        <f>F104*K104+表2[[#This Row],[合计暂定数量]]*表2[[#This Row],[税率（13%）]]</f>
        <v>999.3790625</v>
      </c>
      <c r="N104" s="57">
        <v>29.81</v>
      </c>
      <c r="O104" s="62">
        <f t="shared" si="22"/>
        <v>29.81</v>
      </c>
      <c r="P104" s="59">
        <f t="shared" si="16"/>
        <v>3.8753</v>
      </c>
      <c r="Q104" s="59">
        <f>F104*O104+表2[[#This Row],[合计暂定数量]]*表2[[#This Row],[税率（13%）]]</f>
        <v>860.2228125</v>
      </c>
      <c r="R104" s="63">
        <f t="shared" si="17"/>
        <v>29.81</v>
      </c>
      <c r="S104" s="63">
        <f t="shared" si="18"/>
        <v>-5.56625</v>
      </c>
    </row>
    <row r="105" s="23" customFormat="1" spans="1:19">
      <c r="A105" s="38">
        <f t="shared" ref="A105:A114" si="23">ROW()-2</f>
        <v>103</v>
      </c>
      <c r="B105" s="39" t="s">
        <v>132</v>
      </c>
      <c r="C105" s="39" t="s">
        <v>21</v>
      </c>
      <c r="D105" s="39" t="s">
        <v>118</v>
      </c>
      <c r="E105" s="56" t="s">
        <v>129</v>
      </c>
      <c r="F105" s="40">
        <v>25</v>
      </c>
      <c r="G105" s="39" t="s">
        <v>57</v>
      </c>
      <c r="H105" s="41">
        <v>43.875</v>
      </c>
      <c r="I105" s="39">
        <v>46.06875</v>
      </c>
      <c r="J105" s="39">
        <v>46.5075</v>
      </c>
      <c r="K105" s="56">
        <v>45.48375</v>
      </c>
      <c r="L105" s="39">
        <f t="shared" si="14"/>
        <v>5.9128875</v>
      </c>
      <c r="M105" s="39">
        <f>F105*K105+表2[[#This Row],[合计暂定数量]]*表2[[#This Row],[税率（13%）]]</f>
        <v>1284.9159375</v>
      </c>
      <c r="N105" s="57">
        <v>41.56</v>
      </c>
      <c r="O105" s="62">
        <f t="shared" si="22"/>
        <v>41.56</v>
      </c>
      <c r="P105" s="59">
        <f t="shared" si="16"/>
        <v>5.4028</v>
      </c>
      <c r="Q105" s="59">
        <f>F105*O105+表2[[#This Row],[合计暂定数量]]*表2[[#This Row],[税率（13%）]]</f>
        <v>1186.8221875</v>
      </c>
      <c r="R105" s="63">
        <f t="shared" si="17"/>
        <v>41.56</v>
      </c>
      <c r="S105" s="63">
        <f t="shared" si="18"/>
        <v>-3.92374999999999</v>
      </c>
    </row>
    <row r="106" s="23" customFormat="1" spans="1:19">
      <c r="A106" s="38">
        <f t="shared" si="23"/>
        <v>104</v>
      </c>
      <c r="B106" s="39" t="s">
        <v>132</v>
      </c>
      <c r="C106" s="39" t="s">
        <v>21</v>
      </c>
      <c r="D106" s="39" t="s">
        <v>118</v>
      </c>
      <c r="E106" s="56" t="s">
        <v>130</v>
      </c>
      <c r="F106" s="40">
        <v>25</v>
      </c>
      <c r="G106" s="39" t="s">
        <v>57</v>
      </c>
      <c r="H106" s="41">
        <v>53.625</v>
      </c>
      <c r="I106" s="39">
        <v>56.30625</v>
      </c>
      <c r="J106" s="39">
        <v>56.8425</v>
      </c>
      <c r="K106" s="56">
        <v>55.59125</v>
      </c>
      <c r="L106" s="39">
        <f t="shared" si="14"/>
        <v>7.2268625</v>
      </c>
      <c r="M106" s="39">
        <f>F106*K106+表2[[#This Row],[合计暂定数量]]*表2[[#This Row],[税率（13%）]]</f>
        <v>1570.4528125</v>
      </c>
      <c r="N106" s="57">
        <v>50.6</v>
      </c>
      <c r="O106" s="62">
        <f t="shared" si="22"/>
        <v>50.6</v>
      </c>
      <c r="P106" s="59">
        <f t="shared" si="16"/>
        <v>6.578</v>
      </c>
      <c r="Q106" s="59">
        <f>F106*O106+表2[[#This Row],[合计暂定数量]]*表2[[#This Row],[税率（13%）]]</f>
        <v>1445.6715625</v>
      </c>
      <c r="R106" s="63">
        <f t="shared" si="17"/>
        <v>50.6</v>
      </c>
      <c r="S106" s="63">
        <f t="shared" si="18"/>
        <v>-4.99125</v>
      </c>
    </row>
    <row r="107" s="23" customFormat="1" spans="1:19">
      <c r="A107" s="38">
        <f t="shared" si="23"/>
        <v>105</v>
      </c>
      <c r="B107" s="39" t="s">
        <v>132</v>
      </c>
      <c r="C107" s="39" t="s">
        <v>21</v>
      </c>
      <c r="D107" s="39" t="s">
        <v>118</v>
      </c>
      <c r="E107" s="56" t="s">
        <v>131</v>
      </c>
      <c r="F107" s="40">
        <v>25</v>
      </c>
      <c r="G107" s="39" t="s">
        <v>57</v>
      </c>
      <c r="H107" s="41">
        <v>97.5</v>
      </c>
      <c r="I107" s="39">
        <v>102.375</v>
      </c>
      <c r="J107" s="39">
        <v>103.35</v>
      </c>
      <c r="K107" s="56">
        <v>101.075</v>
      </c>
      <c r="L107" s="39">
        <f t="shared" si="14"/>
        <v>13.13975</v>
      </c>
      <c r="M107" s="39">
        <f>F107*K107+表2[[#This Row],[合计暂定数量]]*表2[[#This Row],[税率（13%）]]</f>
        <v>2855.36875</v>
      </c>
      <c r="N107" s="57">
        <v>94.87</v>
      </c>
      <c r="O107" s="62">
        <f t="shared" si="22"/>
        <v>94.87</v>
      </c>
      <c r="P107" s="59">
        <f t="shared" si="16"/>
        <v>12.3331</v>
      </c>
      <c r="Q107" s="59">
        <f>F107*O107+表2[[#This Row],[合计暂定数量]]*表2[[#This Row],[税率（13%）]]</f>
        <v>2700.24375</v>
      </c>
      <c r="R107" s="63">
        <f t="shared" si="17"/>
        <v>94.87</v>
      </c>
      <c r="S107" s="63">
        <f t="shared" si="18"/>
        <v>-6.205</v>
      </c>
    </row>
    <row r="108" s="23" customFormat="1" spans="1:19">
      <c r="A108" s="38">
        <f t="shared" si="23"/>
        <v>106</v>
      </c>
      <c r="B108" s="39" t="s">
        <v>133</v>
      </c>
      <c r="C108" s="39" t="s">
        <v>21</v>
      </c>
      <c r="D108" s="39" t="s">
        <v>118</v>
      </c>
      <c r="E108" s="56" t="s">
        <v>119</v>
      </c>
      <c r="F108" s="40">
        <v>20</v>
      </c>
      <c r="G108" s="39" t="s">
        <v>57</v>
      </c>
      <c r="H108" s="41">
        <v>1.95</v>
      </c>
      <c r="I108" s="39">
        <v>2.0475</v>
      </c>
      <c r="J108" s="39">
        <v>2.067</v>
      </c>
      <c r="K108" s="56">
        <v>2.0215</v>
      </c>
      <c r="L108" s="39">
        <f t="shared" si="14"/>
        <v>0.262795</v>
      </c>
      <c r="M108" s="39">
        <f>F108*K108+表2[[#This Row],[合计暂定数量]]*表2[[#This Row],[税率（13%）]]</f>
        <v>45.6859</v>
      </c>
      <c r="N108" s="57">
        <v>1.81</v>
      </c>
      <c r="O108" s="62">
        <f t="shared" si="22"/>
        <v>1.81</v>
      </c>
      <c r="P108" s="59">
        <f t="shared" si="16"/>
        <v>0.2353</v>
      </c>
      <c r="Q108" s="59">
        <f>F108*O108+表2[[#This Row],[合计暂定数量]]*表2[[#This Row],[税率（13%）]]</f>
        <v>41.4559</v>
      </c>
      <c r="R108" s="63">
        <f t="shared" si="17"/>
        <v>1.81</v>
      </c>
      <c r="S108" s="63">
        <f t="shared" si="18"/>
        <v>-0.2115</v>
      </c>
    </row>
    <row r="109" s="23" customFormat="1" spans="1:19">
      <c r="A109" s="38">
        <f t="shared" si="23"/>
        <v>107</v>
      </c>
      <c r="B109" s="39" t="s">
        <v>133</v>
      </c>
      <c r="C109" s="39" t="s">
        <v>21</v>
      </c>
      <c r="D109" s="39" t="s">
        <v>118</v>
      </c>
      <c r="E109" s="56" t="s">
        <v>120</v>
      </c>
      <c r="F109" s="40">
        <v>20</v>
      </c>
      <c r="G109" s="39" t="s">
        <v>57</v>
      </c>
      <c r="H109" s="41">
        <v>2.4375</v>
      </c>
      <c r="I109" s="39">
        <v>2.559375</v>
      </c>
      <c r="J109" s="39">
        <v>2.58375</v>
      </c>
      <c r="K109" s="56">
        <v>2.526875</v>
      </c>
      <c r="L109" s="39">
        <f t="shared" si="14"/>
        <v>0.32849375</v>
      </c>
      <c r="M109" s="39">
        <f>F109*K109+表2[[#This Row],[合计暂定数量]]*表2[[#This Row],[税率（13%）]]</f>
        <v>57.107375</v>
      </c>
      <c r="N109" s="57">
        <v>1.81</v>
      </c>
      <c r="O109" s="62">
        <f t="shared" si="22"/>
        <v>1.81</v>
      </c>
      <c r="P109" s="59">
        <f t="shared" si="16"/>
        <v>0.2353</v>
      </c>
      <c r="Q109" s="59">
        <f>F109*O109+表2[[#This Row],[合计暂定数量]]*表2[[#This Row],[税率（13%）]]</f>
        <v>42.769875</v>
      </c>
      <c r="R109" s="63">
        <f t="shared" si="17"/>
        <v>1.81</v>
      </c>
      <c r="S109" s="63">
        <f t="shared" si="18"/>
        <v>-0.716875</v>
      </c>
    </row>
    <row r="110" s="23" customFormat="1" spans="1:19">
      <c r="A110" s="38">
        <f t="shared" si="23"/>
        <v>108</v>
      </c>
      <c r="B110" s="39" t="s">
        <v>133</v>
      </c>
      <c r="C110" s="39" t="s">
        <v>21</v>
      </c>
      <c r="D110" s="39" t="s">
        <v>118</v>
      </c>
      <c r="E110" s="56" t="s">
        <v>121</v>
      </c>
      <c r="F110" s="40">
        <v>20</v>
      </c>
      <c r="G110" s="39" t="s">
        <v>57</v>
      </c>
      <c r="H110" s="41">
        <v>2.925</v>
      </c>
      <c r="I110" s="39">
        <v>3.07125</v>
      </c>
      <c r="J110" s="39">
        <v>3.1005</v>
      </c>
      <c r="K110" s="56">
        <v>3.03225</v>
      </c>
      <c r="L110" s="39">
        <f t="shared" si="14"/>
        <v>0.3941925</v>
      </c>
      <c r="M110" s="39">
        <f>F110*K110+表2[[#This Row],[合计暂定数量]]*表2[[#This Row],[税率（13%）]]</f>
        <v>68.52885</v>
      </c>
      <c r="N110" s="57">
        <v>2.71</v>
      </c>
      <c r="O110" s="62">
        <f t="shared" si="22"/>
        <v>2.71</v>
      </c>
      <c r="P110" s="59">
        <f t="shared" si="16"/>
        <v>0.3523</v>
      </c>
      <c r="Q110" s="59">
        <f>F110*O110+表2[[#This Row],[合计暂定数量]]*表2[[#This Row],[税率（13%）]]</f>
        <v>62.08385</v>
      </c>
      <c r="R110" s="63">
        <f t="shared" si="17"/>
        <v>2.71</v>
      </c>
      <c r="S110" s="63">
        <f t="shared" si="18"/>
        <v>-0.32225</v>
      </c>
    </row>
    <row r="111" s="23" customFormat="1" spans="1:19">
      <c r="A111" s="38">
        <f t="shared" si="23"/>
        <v>109</v>
      </c>
      <c r="B111" s="39" t="s">
        <v>133</v>
      </c>
      <c r="C111" s="39" t="s">
        <v>21</v>
      </c>
      <c r="D111" s="39" t="s">
        <v>118</v>
      </c>
      <c r="E111" s="56" t="s">
        <v>122</v>
      </c>
      <c r="F111" s="40">
        <v>20</v>
      </c>
      <c r="G111" s="39" t="s">
        <v>57</v>
      </c>
      <c r="H111" s="41">
        <v>3.9</v>
      </c>
      <c r="I111" s="39">
        <v>4.095</v>
      </c>
      <c r="J111" s="39">
        <v>4.134</v>
      </c>
      <c r="K111" s="56">
        <v>4.043</v>
      </c>
      <c r="L111" s="39">
        <f t="shared" si="14"/>
        <v>0.52559</v>
      </c>
      <c r="M111" s="39">
        <f>F111*K111+表2[[#This Row],[合计暂定数量]]*表2[[#This Row],[税率（13%）]]</f>
        <v>91.3718</v>
      </c>
      <c r="N111" s="57">
        <v>3.61</v>
      </c>
      <c r="O111" s="62">
        <f t="shared" si="22"/>
        <v>3.61</v>
      </c>
      <c r="P111" s="59">
        <f t="shared" si="16"/>
        <v>0.4693</v>
      </c>
      <c r="Q111" s="59">
        <f>F111*O111+表2[[#This Row],[合计暂定数量]]*表2[[#This Row],[税率（13%）]]</f>
        <v>82.7118</v>
      </c>
      <c r="R111" s="63">
        <f t="shared" si="17"/>
        <v>3.61</v>
      </c>
      <c r="S111" s="63">
        <f t="shared" si="18"/>
        <v>-0.433</v>
      </c>
    </row>
    <row r="112" s="23" customFormat="1" spans="1:19">
      <c r="A112" s="38">
        <f t="shared" si="23"/>
        <v>110</v>
      </c>
      <c r="B112" s="39" t="s">
        <v>133</v>
      </c>
      <c r="C112" s="39" t="s">
        <v>21</v>
      </c>
      <c r="D112" s="39" t="s">
        <v>118</v>
      </c>
      <c r="E112" s="56" t="s">
        <v>123</v>
      </c>
      <c r="F112" s="40">
        <v>20</v>
      </c>
      <c r="G112" s="39" t="s">
        <v>57</v>
      </c>
      <c r="H112" s="41">
        <v>6.825</v>
      </c>
      <c r="I112" s="39">
        <v>7.16625</v>
      </c>
      <c r="J112" s="39">
        <v>7.2345</v>
      </c>
      <c r="K112" s="56">
        <v>7.07525</v>
      </c>
      <c r="L112" s="39">
        <f t="shared" si="14"/>
        <v>0.9197825</v>
      </c>
      <c r="M112" s="39">
        <f>F112*K112+表2[[#This Row],[合计暂定数量]]*表2[[#This Row],[税率（13%）]]</f>
        <v>159.90065</v>
      </c>
      <c r="N112" s="57">
        <v>5.42</v>
      </c>
      <c r="O112" s="62">
        <f t="shared" si="22"/>
        <v>5.42</v>
      </c>
      <c r="P112" s="59">
        <f t="shared" si="16"/>
        <v>0.7046</v>
      </c>
      <c r="Q112" s="59">
        <f>F112*O112+表2[[#This Row],[合计暂定数量]]*表2[[#This Row],[税率（13%）]]</f>
        <v>126.79565</v>
      </c>
      <c r="R112" s="63">
        <f t="shared" si="17"/>
        <v>5.42</v>
      </c>
      <c r="S112" s="63">
        <f t="shared" si="18"/>
        <v>-1.65525</v>
      </c>
    </row>
    <row r="113" s="23" customFormat="1" spans="1:19">
      <c r="A113" s="38">
        <f t="shared" si="23"/>
        <v>111</v>
      </c>
      <c r="B113" s="39" t="s">
        <v>133</v>
      </c>
      <c r="C113" s="39" t="s">
        <v>21</v>
      </c>
      <c r="D113" s="39" t="s">
        <v>118</v>
      </c>
      <c r="E113" s="56" t="s">
        <v>124</v>
      </c>
      <c r="F113" s="40">
        <v>35</v>
      </c>
      <c r="G113" s="39" t="s">
        <v>57</v>
      </c>
      <c r="H113" s="41">
        <v>9.75</v>
      </c>
      <c r="I113" s="39">
        <v>10.2375</v>
      </c>
      <c r="J113" s="39">
        <v>10.335</v>
      </c>
      <c r="K113" s="56">
        <v>10.1075</v>
      </c>
      <c r="L113" s="39">
        <f t="shared" si="14"/>
        <v>1.313975</v>
      </c>
      <c r="M113" s="39">
        <f>F113*K113+表2[[#This Row],[合计暂定数量]]*表2[[#This Row],[税率（13%）]]</f>
        <v>399.751625</v>
      </c>
      <c r="N113" s="57">
        <v>8.13</v>
      </c>
      <c r="O113" s="62">
        <f t="shared" si="22"/>
        <v>8.13</v>
      </c>
      <c r="P113" s="59">
        <f t="shared" si="16"/>
        <v>1.0569</v>
      </c>
      <c r="Q113" s="59">
        <f>F113*O113+表2[[#This Row],[合计暂定数量]]*表2[[#This Row],[税率（13%）]]</f>
        <v>330.539125</v>
      </c>
      <c r="R113" s="63">
        <f t="shared" si="17"/>
        <v>8.13</v>
      </c>
      <c r="S113" s="63">
        <f t="shared" si="18"/>
        <v>-1.9775</v>
      </c>
    </row>
    <row r="114" s="23" customFormat="1" spans="1:19">
      <c r="A114" s="38">
        <f t="shared" si="23"/>
        <v>112</v>
      </c>
      <c r="B114" s="39" t="s">
        <v>133</v>
      </c>
      <c r="C114" s="39" t="s">
        <v>21</v>
      </c>
      <c r="D114" s="39" t="s">
        <v>118</v>
      </c>
      <c r="E114" s="56" t="s">
        <v>125</v>
      </c>
      <c r="F114" s="40">
        <v>35</v>
      </c>
      <c r="G114" s="39" t="s">
        <v>57</v>
      </c>
      <c r="H114" s="41">
        <v>14.625</v>
      </c>
      <c r="I114" s="39">
        <v>17</v>
      </c>
      <c r="J114" s="39">
        <v>15.5025</v>
      </c>
      <c r="K114" s="56">
        <v>15.7091666666667</v>
      </c>
      <c r="L114" s="39">
        <f t="shared" si="14"/>
        <v>2.04219166666667</v>
      </c>
      <c r="M114" s="39">
        <f>F114*K114+表2[[#This Row],[合计暂定数量]]*表2[[#This Row],[税率（13%）]]</f>
        <v>621.297541666667</v>
      </c>
      <c r="N114" s="57">
        <v>13.55</v>
      </c>
      <c r="O114" s="62">
        <f t="shared" si="22"/>
        <v>13.55</v>
      </c>
      <c r="P114" s="59">
        <f t="shared" si="16"/>
        <v>1.7615</v>
      </c>
      <c r="Q114" s="59">
        <f>F114*O114+表2[[#This Row],[合计暂定数量]]*表2[[#This Row],[税率（13%）]]</f>
        <v>545.726708333333</v>
      </c>
      <c r="R114" s="63">
        <f t="shared" si="17"/>
        <v>13.55</v>
      </c>
      <c r="S114" s="63">
        <f t="shared" si="18"/>
        <v>-2.15916666666667</v>
      </c>
    </row>
    <row r="115" s="23" customFormat="1" spans="1:19">
      <c r="A115" s="38">
        <f t="shared" ref="A115:A124" si="24">ROW()-2</f>
        <v>113</v>
      </c>
      <c r="B115" s="39" t="s">
        <v>133</v>
      </c>
      <c r="C115" s="39" t="s">
        <v>21</v>
      </c>
      <c r="D115" s="39" t="s">
        <v>118</v>
      </c>
      <c r="E115" s="56" t="s">
        <v>126</v>
      </c>
      <c r="F115" s="40">
        <v>35</v>
      </c>
      <c r="G115" s="39" t="s">
        <v>57</v>
      </c>
      <c r="H115" s="41">
        <v>19.5</v>
      </c>
      <c r="I115" s="39">
        <v>22</v>
      </c>
      <c r="J115" s="39">
        <v>20.67</v>
      </c>
      <c r="K115" s="56">
        <v>20.7233333333333</v>
      </c>
      <c r="L115" s="39">
        <f t="shared" si="14"/>
        <v>2.69403333333333</v>
      </c>
      <c r="M115" s="39">
        <f>F115*K115+表2[[#This Row],[合计暂定数量]]*表2[[#This Row],[税率（13%）]]</f>
        <v>819.607833333333</v>
      </c>
      <c r="N115" s="57">
        <v>18.07</v>
      </c>
      <c r="O115" s="62">
        <f t="shared" si="22"/>
        <v>18.07</v>
      </c>
      <c r="P115" s="59">
        <f t="shared" si="16"/>
        <v>2.3491</v>
      </c>
      <c r="Q115" s="59">
        <f>F115*O115+表2[[#This Row],[合计暂定数量]]*表2[[#This Row],[税率（13%）]]</f>
        <v>726.741166666667</v>
      </c>
      <c r="R115" s="63">
        <f t="shared" si="17"/>
        <v>18.07</v>
      </c>
      <c r="S115" s="63">
        <f t="shared" si="18"/>
        <v>-2.65333333333333</v>
      </c>
    </row>
    <row r="116" s="23" customFormat="1" spans="1:19">
      <c r="A116" s="38">
        <f t="shared" si="24"/>
        <v>114</v>
      </c>
      <c r="B116" s="39" t="s">
        <v>133</v>
      </c>
      <c r="C116" s="39" t="s">
        <v>21</v>
      </c>
      <c r="D116" s="39" t="s">
        <v>118</v>
      </c>
      <c r="E116" s="56" t="s">
        <v>127</v>
      </c>
      <c r="F116" s="40">
        <v>35</v>
      </c>
      <c r="G116" s="39" t="s">
        <v>57</v>
      </c>
      <c r="H116" s="41">
        <v>39</v>
      </c>
      <c r="I116" s="39">
        <v>40.95</v>
      </c>
      <c r="J116" s="39">
        <v>41.34</v>
      </c>
      <c r="K116" s="56">
        <v>40.43</v>
      </c>
      <c r="L116" s="39">
        <f t="shared" si="14"/>
        <v>5.2559</v>
      </c>
      <c r="M116" s="39">
        <f>F116*K116+表2[[#This Row],[合计暂定数量]]*表2[[#This Row],[税率（13%）]]</f>
        <v>1599.0065</v>
      </c>
      <c r="N116" s="57">
        <v>35.23</v>
      </c>
      <c r="O116" s="62">
        <f t="shared" si="22"/>
        <v>35.23</v>
      </c>
      <c r="P116" s="59">
        <f t="shared" si="16"/>
        <v>4.5799</v>
      </c>
      <c r="Q116" s="59">
        <f>F116*O116+表2[[#This Row],[合计暂定数量]]*表2[[#This Row],[税率（13%）]]</f>
        <v>1417.0065</v>
      </c>
      <c r="R116" s="63">
        <f t="shared" si="17"/>
        <v>35.23</v>
      </c>
      <c r="S116" s="63">
        <f t="shared" si="18"/>
        <v>-5.2</v>
      </c>
    </row>
    <row r="117" s="23" customFormat="1" spans="1:19">
      <c r="A117" s="38">
        <f t="shared" si="24"/>
        <v>115</v>
      </c>
      <c r="B117" s="39" t="s">
        <v>133</v>
      </c>
      <c r="C117" s="39" t="s">
        <v>21</v>
      </c>
      <c r="D117" s="39" t="s">
        <v>118</v>
      </c>
      <c r="E117" s="56" t="s">
        <v>128</v>
      </c>
      <c r="F117" s="40">
        <v>20</v>
      </c>
      <c r="G117" s="39" t="s">
        <v>57</v>
      </c>
      <c r="H117" s="41">
        <v>68.25</v>
      </c>
      <c r="I117" s="39">
        <v>71.6625</v>
      </c>
      <c r="J117" s="39">
        <v>72.345</v>
      </c>
      <c r="K117" s="56">
        <v>70.7525</v>
      </c>
      <c r="L117" s="39">
        <f t="shared" si="14"/>
        <v>9.197825</v>
      </c>
      <c r="M117" s="39">
        <f>F117*K117+表2[[#This Row],[合计暂定数量]]*表2[[#This Row],[税率（13%）]]</f>
        <v>1599.0065</v>
      </c>
      <c r="N117" s="57">
        <v>60.53</v>
      </c>
      <c r="O117" s="62">
        <f t="shared" si="22"/>
        <v>60.53</v>
      </c>
      <c r="P117" s="59">
        <f t="shared" si="16"/>
        <v>7.8689</v>
      </c>
      <c r="Q117" s="59">
        <f>F117*O117+表2[[#This Row],[合计暂定数量]]*表2[[#This Row],[税率（13%）]]</f>
        <v>1394.5565</v>
      </c>
      <c r="R117" s="63">
        <f t="shared" si="17"/>
        <v>60.53</v>
      </c>
      <c r="S117" s="63">
        <f t="shared" si="18"/>
        <v>-10.2225</v>
      </c>
    </row>
    <row r="118" s="23" customFormat="1" spans="1:19">
      <c r="A118" s="38">
        <f t="shared" si="24"/>
        <v>116</v>
      </c>
      <c r="B118" s="39" t="s">
        <v>133</v>
      </c>
      <c r="C118" s="39" t="s">
        <v>21</v>
      </c>
      <c r="D118" s="39" t="s">
        <v>118</v>
      </c>
      <c r="E118" s="56" t="s">
        <v>129</v>
      </c>
      <c r="F118" s="40">
        <v>20</v>
      </c>
      <c r="G118" s="39" t="s">
        <v>57</v>
      </c>
      <c r="H118" s="41">
        <v>97.5</v>
      </c>
      <c r="I118" s="39">
        <v>102.375</v>
      </c>
      <c r="J118" s="39">
        <v>103.35</v>
      </c>
      <c r="K118" s="56">
        <v>101.075</v>
      </c>
      <c r="L118" s="39">
        <f t="shared" si="14"/>
        <v>13.13975</v>
      </c>
      <c r="M118" s="39">
        <f>F118*K118+表2[[#This Row],[合计暂定数量]]*表2[[#This Row],[税率（13%）]]</f>
        <v>2284.295</v>
      </c>
      <c r="N118" s="57">
        <v>91.25</v>
      </c>
      <c r="O118" s="62">
        <f t="shared" si="22"/>
        <v>91.25</v>
      </c>
      <c r="P118" s="59">
        <f t="shared" si="16"/>
        <v>11.8625</v>
      </c>
      <c r="Q118" s="59">
        <f>F118*O118+表2[[#This Row],[合计暂定数量]]*表2[[#This Row],[税率（13%）]]</f>
        <v>2087.795</v>
      </c>
      <c r="R118" s="63">
        <f t="shared" si="17"/>
        <v>91.25</v>
      </c>
      <c r="S118" s="63">
        <f t="shared" si="18"/>
        <v>-9.825</v>
      </c>
    </row>
    <row r="119" s="23" customFormat="1" spans="1:19">
      <c r="A119" s="38">
        <f t="shared" si="24"/>
        <v>117</v>
      </c>
      <c r="B119" s="39" t="s">
        <v>133</v>
      </c>
      <c r="C119" s="39" t="s">
        <v>21</v>
      </c>
      <c r="D119" s="39" t="s">
        <v>118</v>
      </c>
      <c r="E119" s="56" t="s">
        <v>130</v>
      </c>
      <c r="F119" s="40">
        <v>20</v>
      </c>
      <c r="G119" s="39" t="s">
        <v>57</v>
      </c>
      <c r="H119" s="41">
        <v>112.125</v>
      </c>
      <c r="I119" s="39">
        <v>117.73125</v>
      </c>
      <c r="J119" s="39">
        <v>118.8525</v>
      </c>
      <c r="K119" s="56">
        <v>116.23625</v>
      </c>
      <c r="L119" s="39">
        <f t="shared" si="14"/>
        <v>15.1107125</v>
      </c>
      <c r="M119" s="39">
        <f>F119*K119+表2[[#This Row],[合计暂定数量]]*表2[[#This Row],[税率（13%）]]</f>
        <v>2626.93925</v>
      </c>
      <c r="N119" s="57">
        <v>101.2</v>
      </c>
      <c r="O119" s="62">
        <f t="shared" si="22"/>
        <v>101.2</v>
      </c>
      <c r="P119" s="59">
        <f t="shared" si="16"/>
        <v>13.156</v>
      </c>
      <c r="Q119" s="59">
        <f>F119*O119+表2[[#This Row],[合计暂定数量]]*表2[[#This Row],[税率（13%）]]</f>
        <v>2326.21425</v>
      </c>
      <c r="R119" s="63">
        <f t="shared" si="17"/>
        <v>101.2</v>
      </c>
      <c r="S119" s="63">
        <f t="shared" si="18"/>
        <v>-15.03625</v>
      </c>
    </row>
    <row r="120" s="23" customFormat="1" spans="1:19">
      <c r="A120" s="38">
        <f t="shared" si="24"/>
        <v>118</v>
      </c>
      <c r="B120" s="39" t="s">
        <v>133</v>
      </c>
      <c r="C120" s="39" t="s">
        <v>21</v>
      </c>
      <c r="D120" s="39" t="s">
        <v>118</v>
      </c>
      <c r="E120" s="56" t="s">
        <v>131</v>
      </c>
      <c r="F120" s="40">
        <v>20</v>
      </c>
      <c r="G120" s="39" t="s">
        <v>57</v>
      </c>
      <c r="H120" s="41">
        <v>195</v>
      </c>
      <c r="I120" s="39">
        <v>204.75</v>
      </c>
      <c r="J120" s="39">
        <v>206.7</v>
      </c>
      <c r="K120" s="56">
        <v>202.15</v>
      </c>
      <c r="L120" s="39">
        <f t="shared" si="14"/>
        <v>26.2795</v>
      </c>
      <c r="M120" s="39">
        <f>F120*K120+表2[[#This Row],[合计暂定数量]]*表2[[#This Row],[税率（13%）]]</f>
        <v>4568.59</v>
      </c>
      <c r="N120" s="57">
        <v>178.89</v>
      </c>
      <c r="O120" s="62">
        <f t="shared" si="22"/>
        <v>178.89</v>
      </c>
      <c r="P120" s="59">
        <f t="shared" si="16"/>
        <v>23.2557</v>
      </c>
      <c r="Q120" s="59">
        <f>F120*O120+表2[[#This Row],[合计暂定数量]]*表2[[#This Row],[税率（13%）]]</f>
        <v>4103.39</v>
      </c>
      <c r="R120" s="63">
        <f t="shared" si="17"/>
        <v>178.89</v>
      </c>
      <c r="S120" s="63">
        <f t="shared" si="18"/>
        <v>-23.26</v>
      </c>
    </row>
    <row r="121" s="23" customFormat="1" spans="1:19">
      <c r="A121" s="38">
        <f t="shared" si="24"/>
        <v>119</v>
      </c>
      <c r="B121" s="39" t="s">
        <v>134</v>
      </c>
      <c r="C121" s="39" t="s">
        <v>21</v>
      </c>
      <c r="D121" s="39" t="s">
        <v>118</v>
      </c>
      <c r="E121" s="56" t="s">
        <v>119</v>
      </c>
      <c r="F121" s="40">
        <v>20</v>
      </c>
      <c r="G121" s="39" t="s">
        <v>57</v>
      </c>
      <c r="H121" s="41">
        <v>1.95</v>
      </c>
      <c r="I121" s="39">
        <v>2.0475</v>
      </c>
      <c r="J121" s="39">
        <v>2.067</v>
      </c>
      <c r="K121" s="56">
        <v>2.0215</v>
      </c>
      <c r="L121" s="39">
        <f t="shared" si="14"/>
        <v>0.262795</v>
      </c>
      <c r="M121" s="39">
        <f>F121*K121+表2[[#This Row],[合计暂定数量]]*表2[[#This Row],[税率（13%）]]</f>
        <v>45.6859</v>
      </c>
      <c r="N121" s="57">
        <v>1.81</v>
      </c>
      <c r="O121" s="62">
        <f t="shared" si="22"/>
        <v>1.81</v>
      </c>
      <c r="P121" s="59">
        <f t="shared" si="16"/>
        <v>0.2353</v>
      </c>
      <c r="Q121" s="59">
        <f>F121*O121+表2[[#This Row],[合计暂定数量]]*表2[[#This Row],[税率（13%）]]</f>
        <v>41.4559</v>
      </c>
      <c r="R121" s="63">
        <f t="shared" si="17"/>
        <v>1.81</v>
      </c>
      <c r="S121" s="63">
        <f t="shared" si="18"/>
        <v>-0.2115</v>
      </c>
    </row>
    <row r="122" s="23" customFormat="1" spans="1:19">
      <c r="A122" s="38">
        <f t="shared" si="24"/>
        <v>120</v>
      </c>
      <c r="B122" s="39" t="s">
        <v>134</v>
      </c>
      <c r="C122" s="39" t="s">
        <v>21</v>
      </c>
      <c r="D122" s="39" t="s">
        <v>118</v>
      </c>
      <c r="E122" s="56" t="s">
        <v>120</v>
      </c>
      <c r="F122" s="40">
        <v>20</v>
      </c>
      <c r="G122" s="39" t="s">
        <v>57</v>
      </c>
      <c r="H122" s="41">
        <v>2.4375</v>
      </c>
      <c r="I122" s="39">
        <v>2.559375</v>
      </c>
      <c r="J122" s="39">
        <v>2.58375</v>
      </c>
      <c r="K122" s="56">
        <v>2.526875</v>
      </c>
      <c r="L122" s="39">
        <f t="shared" si="14"/>
        <v>0.32849375</v>
      </c>
      <c r="M122" s="39">
        <f>F122*K122+表2[[#This Row],[合计暂定数量]]*表2[[#This Row],[税率（13%）]]</f>
        <v>57.107375</v>
      </c>
      <c r="N122" s="57">
        <v>1.81</v>
      </c>
      <c r="O122" s="62">
        <f t="shared" si="22"/>
        <v>1.81</v>
      </c>
      <c r="P122" s="59">
        <f t="shared" si="16"/>
        <v>0.2353</v>
      </c>
      <c r="Q122" s="59">
        <f>F122*O122+表2[[#This Row],[合计暂定数量]]*表2[[#This Row],[税率（13%）]]</f>
        <v>42.769875</v>
      </c>
      <c r="R122" s="63">
        <f t="shared" si="17"/>
        <v>1.81</v>
      </c>
      <c r="S122" s="63">
        <f t="shared" si="18"/>
        <v>-0.716875</v>
      </c>
    </row>
    <row r="123" s="23" customFormat="1" spans="1:19">
      <c r="A123" s="38">
        <f t="shared" si="24"/>
        <v>121</v>
      </c>
      <c r="B123" s="39" t="s">
        <v>134</v>
      </c>
      <c r="C123" s="39" t="s">
        <v>21</v>
      </c>
      <c r="D123" s="39" t="s">
        <v>118</v>
      </c>
      <c r="E123" s="56" t="s">
        <v>121</v>
      </c>
      <c r="F123" s="40">
        <v>20</v>
      </c>
      <c r="G123" s="39" t="s">
        <v>57</v>
      </c>
      <c r="H123" s="41">
        <v>2.925</v>
      </c>
      <c r="I123" s="39">
        <v>3.07125</v>
      </c>
      <c r="J123" s="39">
        <v>3.1005</v>
      </c>
      <c r="K123" s="56">
        <v>3.03225</v>
      </c>
      <c r="L123" s="39">
        <f t="shared" si="14"/>
        <v>0.3941925</v>
      </c>
      <c r="M123" s="39">
        <f>F123*K123+表2[[#This Row],[合计暂定数量]]*表2[[#This Row],[税率（13%）]]</f>
        <v>68.52885</v>
      </c>
      <c r="N123" s="57">
        <v>2.56</v>
      </c>
      <c r="O123" s="62">
        <f t="shared" si="22"/>
        <v>2.56</v>
      </c>
      <c r="P123" s="59">
        <f t="shared" si="16"/>
        <v>0.3328</v>
      </c>
      <c r="Q123" s="59">
        <f>F123*O123+表2[[#This Row],[合计暂定数量]]*表2[[#This Row],[税率（13%）]]</f>
        <v>59.08385</v>
      </c>
      <c r="R123" s="63">
        <f t="shared" si="17"/>
        <v>2.56</v>
      </c>
      <c r="S123" s="63">
        <f t="shared" si="18"/>
        <v>-0.47225</v>
      </c>
    </row>
    <row r="124" s="23" customFormat="1" spans="1:19">
      <c r="A124" s="38">
        <f t="shared" si="24"/>
        <v>122</v>
      </c>
      <c r="B124" s="39" t="s">
        <v>134</v>
      </c>
      <c r="C124" s="39" t="s">
        <v>21</v>
      </c>
      <c r="D124" s="39" t="s">
        <v>118</v>
      </c>
      <c r="E124" s="56" t="s">
        <v>122</v>
      </c>
      <c r="F124" s="40">
        <v>20</v>
      </c>
      <c r="G124" s="39" t="s">
        <v>57</v>
      </c>
      <c r="H124" s="41">
        <v>3.9</v>
      </c>
      <c r="I124" s="39">
        <v>4.095</v>
      </c>
      <c r="J124" s="39">
        <v>4.134</v>
      </c>
      <c r="K124" s="56">
        <v>4.043</v>
      </c>
      <c r="L124" s="39">
        <f t="shared" si="14"/>
        <v>0.52559</v>
      </c>
      <c r="M124" s="39">
        <f>F124*K124+表2[[#This Row],[合计暂定数量]]*表2[[#This Row],[税率（13%）]]</f>
        <v>91.3718</v>
      </c>
      <c r="N124" s="57">
        <v>2.71</v>
      </c>
      <c r="O124" s="62">
        <f t="shared" si="22"/>
        <v>2.71</v>
      </c>
      <c r="P124" s="59">
        <f t="shared" si="16"/>
        <v>0.3523</v>
      </c>
      <c r="Q124" s="59">
        <f>F124*O124+表2[[#This Row],[合计暂定数量]]*表2[[#This Row],[税率（13%）]]</f>
        <v>64.7118</v>
      </c>
      <c r="R124" s="63">
        <f t="shared" si="17"/>
        <v>2.71</v>
      </c>
      <c r="S124" s="63">
        <f t="shared" si="18"/>
        <v>-1.333</v>
      </c>
    </row>
    <row r="125" s="23" customFormat="1" spans="1:19">
      <c r="A125" s="38">
        <f t="shared" ref="A125:A134" si="25">ROW()-2</f>
        <v>123</v>
      </c>
      <c r="B125" s="39" t="s">
        <v>134</v>
      </c>
      <c r="C125" s="39" t="s">
        <v>21</v>
      </c>
      <c r="D125" s="39" t="s">
        <v>118</v>
      </c>
      <c r="E125" s="56" t="s">
        <v>123</v>
      </c>
      <c r="F125" s="40">
        <v>20</v>
      </c>
      <c r="G125" s="39" t="s">
        <v>57</v>
      </c>
      <c r="H125" s="41">
        <v>6.825</v>
      </c>
      <c r="I125" s="39">
        <v>7.16625</v>
      </c>
      <c r="J125" s="39">
        <v>7.2345</v>
      </c>
      <c r="K125" s="56">
        <v>7.07525</v>
      </c>
      <c r="L125" s="39">
        <f t="shared" si="14"/>
        <v>0.9197825</v>
      </c>
      <c r="M125" s="39">
        <f>F125*K125+表2[[#This Row],[合计暂定数量]]*表2[[#This Row],[税率（13%）]]</f>
        <v>159.90065</v>
      </c>
      <c r="N125" s="57">
        <v>4.51</v>
      </c>
      <c r="O125" s="62">
        <f t="shared" si="22"/>
        <v>4.51</v>
      </c>
      <c r="P125" s="59">
        <f t="shared" si="16"/>
        <v>0.5863</v>
      </c>
      <c r="Q125" s="59">
        <f>F125*O125+表2[[#This Row],[合计暂定数量]]*表2[[#This Row],[税率（13%）]]</f>
        <v>108.59565</v>
      </c>
      <c r="R125" s="63">
        <f t="shared" si="17"/>
        <v>4.51</v>
      </c>
      <c r="S125" s="63">
        <f t="shared" si="18"/>
        <v>-2.56525</v>
      </c>
    </row>
    <row r="126" s="23" customFormat="1" spans="1:19">
      <c r="A126" s="38">
        <f t="shared" si="25"/>
        <v>124</v>
      </c>
      <c r="B126" s="39" t="s">
        <v>134</v>
      </c>
      <c r="C126" s="39" t="s">
        <v>21</v>
      </c>
      <c r="D126" s="39" t="s">
        <v>118</v>
      </c>
      <c r="E126" s="56" t="s">
        <v>124</v>
      </c>
      <c r="F126" s="40">
        <v>35</v>
      </c>
      <c r="G126" s="39" t="s">
        <v>57</v>
      </c>
      <c r="H126" s="41">
        <v>9.75</v>
      </c>
      <c r="I126" s="39">
        <v>10.2375</v>
      </c>
      <c r="J126" s="39">
        <v>10.335</v>
      </c>
      <c r="K126" s="56">
        <v>10.1075</v>
      </c>
      <c r="L126" s="39">
        <f t="shared" si="14"/>
        <v>1.313975</v>
      </c>
      <c r="M126" s="39">
        <f>F126*K126+表2[[#This Row],[合计暂定数量]]*表2[[#This Row],[税率（13%）]]</f>
        <v>399.751625</v>
      </c>
      <c r="N126" s="57">
        <v>6.32</v>
      </c>
      <c r="O126" s="62">
        <f t="shared" si="22"/>
        <v>6.32</v>
      </c>
      <c r="P126" s="59">
        <f t="shared" si="16"/>
        <v>0.8216</v>
      </c>
      <c r="Q126" s="59">
        <f>F126*O126+表2[[#This Row],[合计暂定数量]]*表2[[#This Row],[税率（13%）]]</f>
        <v>267.189125</v>
      </c>
      <c r="R126" s="63">
        <f t="shared" si="17"/>
        <v>6.32</v>
      </c>
      <c r="S126" s="63">
        <f t="shared" si="18"/>
        <v>-3.7875</v>
      </c>
    </row>
    <row r="127" s="23" customFormat="1" spans="1:19">
      <c r="A127" s="38">
        <f t="shared" si="25"/>
        <v>125</v>
      </c>
      <c r="B127" s="39" t="s">
        <v>134</v>
      </c>
      <c r="C127" s="39" t="s">
        <v>21</v>
      </c>
      <c r="D127" s="39" t="s">
        <v>118</v>
      </c>
      <c r="E127" s="56" t="s">
        <v>125</v>
      </c>
      <c r="F127" s="40">
        <v>35</v>
      </c>
      <c r="G127" s="39" t="s">
        <v>57</v>
      </c>
      <c r="H127" s="41">
        <v>14.625</v>
      </c>
      <c r="I127" s="39">
        <v>17</v>
      </c>
      <c r="J127" s="39">
        <v>15.5025</v>
      </c>
      <c r="K127" s="56">
        <v>15.7091666666667</v>
      </c>
      <c r="L127" s="39">
        <f t="shared" si="14"/>
        <v>2.04219166666667</v>
      </c>
      <c r="M127" s="39">
        <f>F127*K127+表2[[#This Row],[合计暂定数量]]*表2[[#This Row],[税率（13%）]]</f>
        <v>621.297541666667</v>
      </c>
      <c r="N127" s="57">
        <v>10.84</v>
      </c>
      <c r="O127" s="62">
        <f t="shared" si="22"/>
        <v>10.84</v>
      </c>
      <c r="P127" s="59">
        <f t="shared" si="16"/>
        <v>1.4092</v>
      </c>
      <c r="Q127" s="59">
        <f>F127*O127+表2[[#This Row],[合计暂定数量]]*表2[[#This Row],[税率（13%）]]</f>
        <v>450.876708333333</v>
      </c>
      <c r="R127" s="63">
        <f t="shared" si="17"/>
        <v>10.84</v>
      </c>
      <c r="S127" s="63">
        <f t="shared" si="18"/>
        <v>-4.86916666666667</v>
      </c>
    </row>
    <row r="128" s="23" customFormat="1" spans="1:19">
      <c r="A128" s="38">
        <f t="shared" si="25"/>
        <v>126</v>
      </c>
      <c r="B128" s="39" t="s">
        <v>134</v>
      </c>
      <c r="C128" s="39" t="s">
        <v>21</v>
      </c>
      <c r="D128" s="39" t="s">
        <v>118</v>
      </c>
      <c r="E128" s="56" t="s">
        <v>126</v>
      </c>
      <c r="F128" s="40">
        <v>35</v>
      </c>
      <c r="G128" s="39" t="s">
        <v>57</v>
      </c>
      <c r="H128" s="41">
        <v>19.5</v>
      </c>
      <c r="I128" s="39">
        <v>22</v>
      </c>
      <c r="J128" s="39">
        <v>20.67</v>
      </c>
      <c r="K128" s="56">
        <v>20.7233333333333</v>
      </c>
      <c r="L128" s="39">
        <f t="shared" si="14"/>
        <v>2.69403333333333</v>
      </c>
      <c r="M128" s="39">
        <f>F128*K128+表2[[#This Row],[合计暂定数量]]*表2[[#This Row],[税率（13%）]]</f>
        <v>819.607833333333</v>
      </c>
      <c r="N128" s="57">
        <v>16.26</v>
      </c>
      <c r="O128" s="62">
        <f t="shared" si="22"/>
        <v>16.26</v>
      </c>
      <c r="P128" s="59">
        <f t="shared" si="16"/>
        <v>2.1138</v>
      </c>
      <c r="Q128" s="59">
        <f>F128*O128+表2[[#This Row],[合计暂定数量]]*表2[[#This Row],[税率（13%）]]</f>
        <v>663.391166666667</v>
      </c>
      <c r="R128" s="63">
        <f t="shared" si="17"/>
        <v>16.26</v>
      </c>
      <c r="S128" s="63">
        <f t="shared" si="18"/>
        <v>-4.46333333333333</v>
      </c>
    </row>
    <row r="129" s="23" customFormat="1" spans="1:19">
      <c r="A129" s="38">
        <f t="shared" si="25"/>
        <v>127</v>
      </c>
      <c r="B129" s="39" t="s">
        <v>134</v>
      </c>
      <c r="C129" s="39" t="s">
        <v>21</v>
      </c>
      <c r="D129" s="39" t="s">
        <v>118</v>
      </c>
      <c r="E129" s="56" t="s">
        <v>127</v>
      </c>
      <c r="F129" s="40">
        <v>35</v>
      </c>
      <c r="G129" s="39" t="s">
        <v>57</v>
      </c>
      <c r="H129" s="41">
        <v>39</v>
      </c>
      <c r="I129" s="39">
        <v>40.95</v>
      </c>
      <c r="J129" s="39">
        <v>41.34</v>
      </c>
      <c r="K129" s="56">
        <v>40.43</v>
      </c>
      <c r="L129" s="39">
        <f t="shared" si="14"/>
        <v>5.2559</v>
      </c>
      <c r="M129" s="39">
        <f>F129*K129+表2[[#This Row],[合计暂定数量]]*表2[[#This Row],[税率（13%）]]</f>
        <v>1599.0065</v>
      </c>
      <c r="N129" s="57">
        <v>25.3</v>
      </c>
      <c r="O129" s="62">
        <f t="shared" si="22"/>
        <v>25.3</v>
      </c>
      <c r="P129" s="59">
        <f t="shared" si="16"/>
        <v>3.289</v>
      </c>
      <c r="Q129" s="59">
        <f>F129*O129+表2[[#This Row],[合计暂定数量]]*表2[[#This Row],[税率（13%）]]</f>
        <v>1069.4565</v>
      </c>
      <c r="R129" s="63">
        <f t="shared" si="17"/>
        <v>25.3</v>
      </c>
      <c r="S129" s="63">
        <f t="shared" si="18"/>
        <v>-15.13</v>
      </c>
    </row>
    <row r="130" s="23" customFormat="1" spans="1:19">
      <c r="A130" s="38">
        <f t="shared" si="25"/>
        <v>128</v>
      </c>
      <c r="B130" s="39" t="s">
        <v>134</v>
      </c>
      <c r="C130" s="39" t="s">
        <v>21</v>
      </c>
      <c r="D130" s="39" t="s">
        <v>118</v>
      </c>
      <c r="E130" s="56" t="s">
        <v>128</v>
      </c>
      <c r="F130" s="40">
        <v>20</v>
      </c>
      <c r="G130" s="39" t="s">
        <v>57</v>
      </c>
      <c r="H130" s="41">
        <v>68.25</v>
      </c>
      <c r="I130" s="39">
        <v>71.6625</v>
      </c>
      <c r="J130" s="39">
        <v>72.345</v>
      </c>
      <c r="K130" s="56">
        <v>70.7525</v>
      </c>
      <c r="L130" s="39">
        <f t="shared" si="14"/>
        <v>9.197825</v>
      </c>
      <c r="M130" s="39">
        <f>F130*K130+表2[[#This Row],[合计暂定数量]]*表2[[#This Row],[税率（13%）]]</f>
        <v>1599.0065</v>
      </c>
      <c r="N130" s="57">
        <v>45.18</v>
      </c>
      <c r="O130" s="62">
        <f t="shared" si="22"/>
        <v>45.18</v>
      </c>
      <c r="P130" s="59">
        <f t="shared" si="16"/>
        <v>5.8734</v>
      </c>
      <c r="Q130" s="59">
        <f>F130*O130+表2[[#This Row],[合计暂定数量]]*表2[[#This Row],[税率（13%）]]</f>
        <v>1087.5565</v>
      </c>
      <c r="R130" s="63">
        <f t="shared" si="17"/>
        <v>45.18</v>
      </c>
      <c r="S130" s="63">
        <f t="shared" si="18"/>
        <v>-25.5725</v>
      </c>
    </row>
    <row r="131" s="23" customFormat="1" spans="1:19">
      <c r="A131" s="38">
        <f t="shared" si="25"/>
        <v>129</v>
      </c>
      <c r="B131" s="39" t="s">
        <v>134</v>
      </c>
      <c r="C131" s="39" t="s">
        <v>21</v>
      </c>
      <c r="D131" s="39" t="s">
        <v>118</v>
      </c>
      <c r="E131" s="56" t="s">
        <v>129</v>
      </c>
      <c r="F131" s="40">
        <v>20</v>
      </c>
      <c r="G131" s="39" t="s">
        <v>57</v>
      </c>
      <c r="H131" s="41">
        <v>97.5</v>
      </c>
      <c r="I131" s="39">
        <v>102.375</v>
      </c>
      <c r="J131" s="39">
        <v>103.35</v>
      </c>
      <c r="K131" s="56">
        <v>101.075</v>
      </c>
      <c r="L131" s="39">
        <f t="shared" si="14"/>
        <v>13.13975</v>
      </c>
      <c r="M131" s="39">
        <f>F131*K131+表2[[#This Row],[合计暂定数量]]*表2[[#This Row],[税率（13%）]]</f>
        <v>2284.295</v>
      </c>
      <c r="N131" s="57">
        <v>56.92</v>
      </c>
      <c r="O131" s="62">
        <f t="shared" si="22"/>
        <v>56.92</v>
      </c>
      <c r="P131" s="59">
        <f t="shared" si="16"/>
        <v>7.3996</v>
      </c>
      <c r="Q131" s="59">
        <f>F131*O131+表2[[#This Row],[合计暂定数量]]*表2[[#This Row],[税率（13%）]]</f>
        <v>1401.195</v>
      </c>
      <c r="R131" s="63">
        <f t="shared" si="17"/>
        <v>56.92</v>
      </c>
      <c r="S131" s="63">
        <f t="shared" si="18"/>
        <v>-44.155</v>
      </c>
    </row>
    <row r="132" s="23" customFormat="1" spans="1:19">
      <c r="A132" s="38">
        <f t="shared" si="25"/>
        <v>130</v>
      </c>
      <c r="B132" s="39" t="s">
        <v>134</v>
      </c>
      <c r="C132" s="39" t="s">
        <v>21</v>
      </c>
      <c r="D132" s="39" t="s">
        <v>118</v>
      </c>
      <c r="E132" s="56" t="s">
        <v>130</v>
      </c>
      <c r="F132" s="40">
        <v>20</v>
      </c>
      <c r="G132" s="39" t="s">
        <v>57</v>
      </c>
      <c r="H132" s="41">
        <v>112.125</v>
      </c>
      <c r="I132" s="39">
        <v>117.73125</v>
      </c>
      <c r="J132" s="39">
        <v>118.8525</v>
      </c>
      <c r="K132" s="56">
        <v>116.23625</v>
      </c>
      <c r="L132" s="39">
        <f t="shared" ref="L132:L195" si="26">K132*0.13</f>
        <v>15.1107125</v>
      </c>
      <c r="M132" s="39">
        <f>F132*K132+表2[[#This Row],[合计暂定数量]]*表2[[#This Row],[税率（13%）]]</f>
        <v>2626.93925</v>
      </c>
      <c r="N132" s="57">
        <v>70.48</v>
      </c>
      <c r="O132" s="62">
        <f t="shared" si="22"/>
        <v>70.48</v>
      </c>
      <c r="P132" s="59">
        <f t="shared" ref="P132:P195" si="27">O132*0.13</f>
        <v>9.1624</v>
      </c>
      <c r="Q132" s="59">
        <f>F132*O132+表2[[#This Row],[合计暂定数量]]*表2[[#This Row],[税率（13%）]]</f>
        <v>1711.81425</v>
      </c>
      <c r="R132" s="63">
        <f t="shared" ref="R132:R195" si="28">IF(K132&gt;N132,N132,0)</f>
        <v>70.48</v>
      </c>
      <c r="S132" s="63">
        <f t="shared" ref="S132:S195" si="29">N132-K132</f>
        <v>-45.75625</v>
      </c>
    </row>
    <row r="133" s="23" customFormat="1" spans="1:19">
      <c r="A133" s="38">
        <f t="shared" si="25"/>
        <v>131</v>
      </c>
      <c r="B133" s="39" t="s">
        <v>134</v>
      </c>
      <c r="C133" s="39" t="s">
        <v>21</v>
      </c>
      <c r="D133" s="39" t="s">
        <v>118</v>
      </c>
      <c r="E133" s="56" t="s">
        <v>131</v>
      </c>
      <c r="F133" s="40">
        <v>20</v>
      </c>
      <c r="G133" s="39" t="s">
        <v>57</v>
      </c>
      <c r="H133" s="41">
        <v>195</v>
      </c>
      <c r="I133" s="39">
        <v>204.75</v>
      </c>
      <c r="J133" s="39">
        <v>206.7</v>
      </c>
      <c r="K133" s="56">
        <v>202.15</v>
      </c>
      <c r="L133" s="39">
        <f t="shared" si="26"/>
        <v>26.2795</v>
      </c>
      <c r="M133" s="39">
        <f>F133*K133+表2[[#This Row],[合计暂定数量]]*表2[[#This Row],[税率（13%）]]</f>
        <v>4568.59</v>
      </c>
      <c r="N133" s="57">
        <v>138.24</v>
      </c>
      <c r="O133" s="62">
        <f t="shared" si="22"/>
        <v>138.24</v>
      </c>
      <c r="P133" s="59">
        <f t="shared" si="27"/>
        <v>17.9712</v>
      </c>
      <c r="Q133" s="59">
        <f>F133*O133+表2[[#This Row],[合计暂定数量]]*表2[[#This Row],[税率（13%）]]</f>
        <v>3290.39</v>
      </c>
      <c r="R133" s="63">
        <f t="shared" si="28"/>
        <v>138.24</v>
      </c>
      <c r="S133" s="63">
        <f t="shared" si="29"/>
        <v>-63.91</v>
      </c>
    </row>
    <row r="134" s="23" customFormat="1" spans="1:19">
      <c r="A134" s="38">
        <f t="shared" si="25"/>
        <v>132</v>
      </c>
      <c r="B134" s="39" t="s">
        <v>135</v>
      </c>
      <c r="C134" s="39" t="s">
        <v>21</v>
      </c>
      <c r="D134" s="39" t="s">
        <v>118</v>
      </c>
      <c r="E134" s="56" t="s">
        <v>119</v>
      </c>
      <c r="F134" s="40">
        <v>20</v>
      </c>
      <c r="G134" s="39" t="s">
        <v>57</v>
      </c>
      <c r="H134" s="41">
        <v>1.95</v>
      </c>
      <c r="I134" s="39">
        <v>2.0475</v>
      </c>
      <c r="J134" s="39">
        <v>2.067</v>
      </c>
      <c r="K134" s="56">
        <v>2.0215</v>
      </c>
      <c r="L134" s="39">
        <f t="shared" si="26"/>
        <v>0.262795</v>
      </c>
      <c r="M134" s="39">
        <f>F134*K134+表2[[#This Row],[合计暂定数量]]*表2[[#This Row],[税率（13%）]]</f>
        <v>45.6859</v>
      </c>
      <c r="N134" s="57">
        <v>1.81</v>
      </c>
      <c r="O134" s="62">
        <f t="shared" si="22"/>
        <v>1.81</v>
      </c>
      <c r="P134" s="59">
        <f t="shared" si="27"/>
        <v>0.2353</v>
      </c>
      <c r="Q134" s="59">
        <f>F134*O134+表2[[#This Row],[合计暂定数量]]*表2[[#This Row],[税率（13%）]]</f>
        <v>41.4559</v>
      </c>
      <c r="R134" s="63">
        <f t="shared" si="28"/>
        <v>1.81</v>
      </c>
      <c r="S134" s="63">
        <f t="shared" si="29"/>
        <v>-0.2115</v>
      </c>
    </row>
    <row r="135" s="23" customFormat="1" spans="1:19">
      <c r="A135" s="38">
        <f t="shared" ref="A135:A144" si="30">ROW()-2</f>
        <v>133</v>
      </c>
      <c r="B135" s="39" t="s">
        <v>135</v>
      </c>
      <c r="C135" s="39" t="s">
        <v>21</v>
      </c>
      <c r="D135" s="39" t="s">
        <v>118</v>
      </c>
      <c r="E135" s="56" t="s">
        <v>120</v>
      </c>
      <c r="F135" s="40">
        <v>20</v>
      </c>
      <c r="G135" s="39" t="s">
        <v>57</v>
      </c>
      <c r="H135" s="41">
        <v>2.4375</v>
      </c>
      <c r="I135" s="39">
        <v>2.559375</v>
      </c>
      <c r="J135" s="39">
        <v>2.58375</v>
      </c>
      <c r="K135" s="56">
        <v>2.526875</v>
      </c>
      <c r="L135" s="39">
        <f t="shared" si="26"/>
        <v>0.32849375</v>
      </c>
      <c r="M135" s="39">
        <f>F135*K135+表2[[#This Row],[合计暂定数量]]*表2[[#This Row],[税率（13%）]]</f>
        <v>57.107375</v>
      </c>
      <c r="N135" s="57">
        <v>2.71</v>
      </c>
      <c r="O135" s="62">
        <f t="shared" ref="O135:O166" si="31">IF(K135&gt;N135,N135,K135)</f>
        <v>2.526875</v>
      </c>
      <c r="P135" s="59">
        <f t="shared" si="27"/>
        <v>0.32849375</v>
      </c>
      <c r="Q135" s="59">
        <f>F135*O135+表2[[#This Row],[合计暂定数量]]*表2[[#This Row],[税率（13%）]]</f>
        <v>57.107375</v>
      </c>
      <c r="R135" s="63">
        <f t="shared" si="28"/>
        <v>0</v>
      </c>
      <c r="S135" s="63">
        <f t="shared" si="29"/>
        <v>0.183125</v>
      </c>
    </row>
    <row r="136" s="23" customFormat="1" spans="1:19">
      <c r="A136" s="38">
        <f t="shared" si="30"/>
        <v>134</v>
      </c>
      <c r="B136" s="39" t="s">
        <v>135</v>
      </c>
      <c r="C136" s="39" t="s">
        <v>21</v>
      </c>
      <c r="D136" s="39" t="s">
        <v>118</v>
      </c>
      <c r="E136" s="56" t="s">
        <v>121</v>
      </c>
      <c r="F136" s="40">
        <v>20</v>
      </c>
      <c r="G136" s="39" t="s">
        <v>57</v>
      </c>
      <c r="H136" s="41">
        <v>2.925</v>
      </c>
      <c r="I136" s="39">
        <v>3.07125</v>
      </c>
      <c r="J136" s="39">
        <v>3.1005</v>
      </c>
      <c r="K136" s="56">
        <v>3.03225</v>
      </c>
      <c r="L136" s="39">
        <f t="shared" si="26"/>
        <v>0.3941925</v>
      </c>
      <c r="M136" s="39">
        <f>F136*K136+表2[[#This Row],[合计暂定数量]]*表2[[#This Row],[税率（13%）]]</f>
        <v>68.52885</v>
      </c>
      <c r="N136" s="57">
        <v>2.71</v>
      </c>
      <c r="O136" s="62">
        <f t="shared" si="31"/>
        <v>2.71</v>
      </c>
      <c r="P136" s="59">
        <f t="shared" si="27"/>
        <v>0.3523</v>
      </c>
      <c r="Q136" s="59">
        <f>F136*O136+表2[[#This Row],[合计暂定数量]]*表2[[#This Row],[税率（13%）]]</f>
        <v>62.08385</v>
      </c>
      <c r="R136" s="63">
        <f t="shared" si="28"/>
        <v>2.71</v>
      </c>
      <c r="S136" s="63">
        <f t="shared" si="29"/>
        <v>-0.32225</v>
      </c>
    </row>
    <row r="137" s="23" customFormat="1" spans="1:19">
      <c r="A137" s="38">
        <f t="shared" si="30"/>
        <v>135</v>
      </c>
      <c r="B137" s="39" t="s">
        <v>135</v>
      </c>
      <c r="C137" s="39" t="s">
        <v>21</v>
      </c>
      <c r="D137" s="39" t="s">
        <v>118</v>
      </c>
      <c r="E137" s="56" t="s">
        <v>122</v>
      </c>
      <c r="F137" s="40">
        <v>20</v>
      </c>
      <c r="G137" s="39" t="s">
        <v>57</v>
      </c>
      <c r="H137" s="41">
        <v>4.875</v>
      </c>
      <c r="I137" s="39">
        <v>5.11875</v>
      </c>
      <c r="J137" s="39">
        <v>5.1675</v>
      </c>
      <c r="K137" s="56">
        <v>5.05375</v>
      </c>
      <c r="L137" s="39">
        <f t="shared" si="26"/>
        <v>0.6569875</v>
      </c>
      <c r="M137" s="39">
        <f>F137*K137+表2[[#This Row],[合计暂定数量]]*表2[[#This Row],[税率（13%）]]</f>
        <v>114.21475</v>
      </c>
      <c r="N137" s="57">
        <v>4.51</v>
      </c>
      <c r="O137" s="62">
        <f t="shared" si="31"/>
        <v>4.51</v>
      </c>
      <c r="P137" s="59">
        <f t="shared" si="27"/>
        <v>0.5863</v>
      </c>
      <c r="Q137" s="59">
        <f>F137*O137+表2[[#This Row],[合计暂定数量]]*表2[[#This Row],[税率（13%）]]</f>
        <v>103.33975</v>
      </c>
      <c r="R137" s="63">
        <f t="shared" si="28"/>
        <v>4.51</v>
      </c>
      <c r="S137" s="63">
        <f t="shared" si="29"/>
        <v>-0.54375</v>
      </c>
    </row>
    <row r="138" s="23" customFormat="1" spans="1:19">
      <c r="A138" s="38">
        <f t="shared" si="30"/>
        <v>136</v>
      </c>
      <c r="B138" s="39" t="s">
        <v>135</v>
      </c>
      <c r="C138" s="39" t="s">
        <v>21</v>
      </c>
      <c r="D138" s="39" t="s">
        <v>118</v>
      </c>
      <c r="E138" s="56" t="s">
        <v>123</v>
      </c>
      <c r="F138" s="40">
        <v>20</v>
      </c>
      <c r="G138" s="39" t="s">
        <v>57</v>
      </c>
      <c r="H138" s="41">
        <v>7.8</v>
      </c>
      <c r="I138" s="39">
        <v>8.19</v>
      </c>
      <c r="J138" s="39">
        <v>8.268</v>
      </c>
      <c r="K138" s="56">
        <v>8.086</v>
      </c>
      <c r="L138" s="39">
        <f t="shared" si="26"/>
        <v>1.05118</v>
      </c>
      <c r="M138" s="39">
        <f>F138*K138+表2[[#This Row],[合计暂定数量]]*表2[[#This Row],[税率（13%）]]</f>
        <v>182.7436</v>
      </c>
      <c r="N138" s="57">
        <v>7.23</v>
      </c>
      <c r="O138" s="62">
        <f t="shared" si="31"/>
        <v>7.23</v>
      </c>
      <c r="P138" s="59">
        <f t="shared" si="27"/>
        <v>0.9399</v>
      </c>
      <c r="Q138" s="59">
        <f>F138*O138+表2[[#This Row],[合计暂定数量]]*表2[[#This Row],[税率（13%）]]</f>
        <v>165.6236</v>
      </c>
      <c r="R138" s="63">
        <f t="shared" si="28"/>
        <v>7.23</v>
      </c>
      <c r="S138" s="63">
        <f t="shared" si="29"/>
        <v>-0.856</v>
      </c>
    </row>
    <row r="139" s="23" customFormat="1" spans="1:19">
      <c r="A139" s="38">
        <f t="shared" si="30"/>
        <v>137</v>
      </c>
      <c r="B139" s="39" t="s">
        <v>135</v>
      </c>
      <c r="C139" s="39" t="s">
        <v>21</v>
      </c>
      <c r="D139" s="39" t="s">
        <v>118</v>
      </c>
      <c r="E139" s="56" t="s">
        <v>124</v>
      </c>
      <c r="F139" s="40">
        <v>35</v>
      </c>
      <c r="G139" s="39" t="s">
        <v>57</v>
      </c>
      <c r="H139" s="41">
        <v>14.625</v>
      </c>
      <c r="I139" s="39">
        <v>17</v>
      </c>
      <c r="J139" s="39">
        <v>15.5025</v>
      </c>
      <c r="K139" s="56">
        <v>15.7091666666667</v>
      </c>
      <c r="L139" s="39">
        <f t="shared" si="26"/>
        <v>2.04219166666667</v>
      </c>
      <c r="M139" s="39">
        <f>F139*K139+表2[[#This Row],[合计暂定数量]]*表2[[#This Row],[税率（13%）]]</f>
        <v>621.297541666667</v>
      </c>
      <c r="N139" s="57">
        <v>11.74</v>
      </c>
      <c r="O139" s="62">
        <f t="shared" si="31"/>
        <v>11.74</v>
      </c>
      <c r="P139" s="59">
        <f t="shared" si="27"/>
        <v>1.5262</v>
      </c>
      <c r="Q139" s="59">
        <f>F139*O139+表2[[#This Row],[合计暂定数量]]*表2[[#This Row],[税率（13%）]]</f>
        <v>482.376708333333</v>
      </c>
      <c r="R139" s="63">
        <f t="shared" si="28"/>
        <v>11.74</v>
      </c>
      <c r="S139" s="63">
        <f t="shared" si="29"/>
        <v>-3.96916666666667</v>
      </c>
    </row>
    <row r="140" s="23" customFormat="1" spans="1:19">
      <c r="A140" s="38">
        <f t="shared" si="30"/>
        <v>138</v>
      </c>
      <c r="B140" s="39" t="s">
        <v>135</v>
      </c>
      <c r="C140" s="39" t="s">
        <v>21</v>
      </c>
      <c r="D140" s="39" t="s">
        <v>118</v>
      </c>
      <c r="E140" s="56" t="s">
        <v>125</v>
      </c>
      <c r="F140" s="40">
        <v>35</v>
      </c>
      <c r="G140" s="39" t="s">
        <v>57</v>
      </c>
      <c r="H140" s="41">
        <v>19.5</v>
      </c>
      <c r="I140" s="39">
        <v>22</v>
      </c>
      <c r="J140" s="39">
        <v>20.67</v>
      </c>
      <c r="K140" s="56">
        <v>20.7233333333333</v>
      </c>
      <c r="L140" s="39">
        <f t="shared" si="26"/>
        <v>2.69403333333333</v>
      </c>
      <c r="M140" s="39">
        <f>F140*K140+表2[[#This Row],[合计暂定数量]]*表2[[#This Row],[税率（13%）]]</f>
        <v>819.607833333333</v>
      </c>
      <c r="N140" s="57">
        <v>17.16</v>
      </c>
      <c r="O140" s="62">
        <f t="shared" si="31"/>
        <v>17.16</v>
      </c>
      <c r="P140" s="59">
        <f t="shared" si="27"/>
        <v>2.2308</v>
      </c>
      <c r="Q140" s="59">
        <f>F140*O140+表2[[#This Row],[合计暂定数量]]*表2[[#This Row],[税率（13%）]]</f>
        <v>694.891166666667</v>
      </c>
      <c r="R140" s="63">
        <f t="shared" si="28"/>
        <v>17.16</v>
      </c>
      <c r="S140" s="63">
        <f t="shared" si="29"/>
        <v>-3.56333333333333</v>
      </c>
    </row>
    <row r="141" s="23" customFormat="1" spans="1:19">
      <c r="A141" s="38">
        <f t="shared" si="30"/>
        <v>139</v>
      </c>
      <c r="B141" s="39" t="s">
        <v>135</v>
      </c>
      <c r="C141" s="39" t="s">
        <v>21</v>
      </c>
      <c r="D141" s="39" t="s">
        <v>118</v>
      </c>
      <c r="E141" s="56" t="s">
        <v>126</v>
      </c>
      <c r="F141" s="40">
        <v>35</v>
      </c>
      <c r="G141" s="39" t="s">
        <v>57</v>
      </c>
      <c r="H141" s="41">
        <v>29.25</v>
      </c>
      <c r="I141" s="39">
        <v>30.7125</v>
      </c>
      <c r="J141" s="39">
        <v>31.005</v>
      </c>
      <c r="K141" s="56">
        <v>30.3225</v>
      </c>
      <c r="L141" s="39">
        <f t="shared" si="26"/>
        <v>3.941925</v>
      </c>
      <c r="M141" s="39">
        <f>F141*K141+表2[[#This Row],[合计暂定数量]]*表2[[#This Row],[税率（13%）]]</f>
        <v>1199.254875</v>
      </c>
      <c r="N141" s="57">
        <v>25.3</v>
      </c>
      <c r="O141" s="62">
        <f t="shared" si="31"/>
        <v>25.3</v>
      </c>
      <c r="P141" s="59">
        <f t="shared" si="27"/>
        <v>3.289</v>
      </c>
      <c r="Q141" s="59">
        <f>F141*O141+表2[[#This Row],[合计暂定数量]]*表2[[#This Row],[税率（13%）]]</f>
        <v>1023.467375</v>
      </c>
      <c r="R141" s="63">
        <f t="shared" si="28"/>
        <v>25.3</v>
      </c>
      <c r="S141" s="63">
        <f t="shared" si="29"/>
        <v>-5.0225</v>
      </c>
    </row>
    <row r="142" s="23" customFormat="1" spans="1:19">
      <c r="A142" s="38">
        <f t="shared" si="30"/>
        <v>140</v>
      </c>
      <c r="B142" s="39" t="s">
        <v>135</v>
      </c>
      <c r="C142" s="39" t="s">
        <v>21</v>
      </c>
      <c r="D142" s="39" t="s">
        <v>118</v>
      </c>
      <c r="E142" s="56" t="s">
        <v>127</v>
      </c>
      <c r="F142" s="40">
        <v>35</v>
      </c>
      <c r="G142" s="39" t="s">
        <v>57</v>
      </c>
      <c r="H142" s="41">
        <v>48.75</v>
      </c>
      <c r="I142" s="39">
        <v>51.1875</v>
      </c>
      <c r="J142" s="39">
        <v>51.675</v>
      </c>
      <c r="K142" s="56">
        <v>50.5375</v>
      </c>
      <c r="L142" s="39">
        <f t="shared" si="26"/>
        <v>6.569875</v>
      </c>
      <c r="M142" s="39">
        <f>F142*K142+表2[[#This Row],[合计暂定数量]]*表2[[#This Row],[税率（13%）]]</f>
        <v>1998.758125</v>
      </c>
      <c r="N142" s="57">
        <v>44.27</v>
      </c>
      <c r="O142" s="62">
        <f t="shared" si="31"/>
        <v>44.27</v>
      </c>
      <c r="P142" s="59">
        <f t="shared" si="27"/>
        <v>5.7551</v>
      </c>
      <c r="Q142" s="59">
        <f>F142*O142+表2[[#This Row],[合计暂定数量]]*表2[[#This Row],[税率（13%）]]</f>
        <v>1779.395625</v>
      </c>
      <c r="R142" s="63">
        <f t="shared" si="28"/>
        <v>44.27</v>
      </c>
      <c r="S142" s="63">
        <f t="shared" si="29"/>
        <v>-6.2675</v>
      </c>
    </row>
    <row r="143" s="23" customFormat="1" spans="1:19">
      <c r="A143" s="38">
        <f t="shared" si="30"/>
        <v>141</v>
      </c>
      <c r="B143" s="39" t="s">
        <v>135</v>
      </c>
      <c r="C143" s="39" t="s">
        <v>21</v>
      </c>
      <c r="D143" s="39" t="s">
        <v>118</v>
      </c>
      <c r="E143" s="56" t="s">
        <v>128</v>
      </c>
      <c r="F143" s="40">
        <v>20</v>
      </c>
      <c r="G143" s="39" t="s">
        <v>57</v>
      </c>
      <c r="H143" s="41">
        <v>87.75</v>
      </c>
      <c r="I143" s="39">
        <v>92.1375</v>
      </c>
      <c r="J143" s="39">
        <v>93.015</v>
      </c>
      <c r="K143" s="56">
        <v>90.9675</v>
      </c>
      <c r="L143" s="39">
        <f t="shared" si="26"/>
        <v>11.825775</v>
      </c>
      <c r="M143" s="39">
        <f>F143*K143+表2[[#This Row],[合计暂定数量]]*表2[[#This Row],[税率（13%）]]</f>
        <v>2055.8655</v>
      </c>
      <c r="N143" s="57">
        <v>93.06</v>
      </c>
      <c r="O143" s="62">
        <f t="shared" si="31"/>
        <v>90.9675</v>
      </c>
      <c r="P143" s="59">
        <f t="shared" si="27"/>
        <v>11.825775</v>
      </c>
      <c r="Q143" s="59">
        <f>F143*O143+表2[[#This Row],[合计暂定数量]]*表2[[#This Row],[税率（13%）]]</f>
        <v>2055.8655</v>
      </c>
      <c r="R143" s="63">
        <f t="shared" si="28"/>
        <v>0</v>
      </c>
      <c r="S143" s="63">
        <f t="shared" si="29"/>
        <v>2.09250000000002</v>
      </c>
    </row>
    <row r="144" s="23" customFormat="1" spans="1:19">
      <c r="A144" s="38">
        <f t="shared" si="30"/>
        <v>142</v>
      </c>
      <c r="B144" s="39" t="s">
        <v>135</v>
      </c>
      <c r="C144" s="39" t="s">
        <v>21</v>
      </c>
      <c r="D144" s="39" t="s">
        <v>118</v>
      </c>
      <c r="E144" s="56" t="s">
        <v>129</v>
      </c>
      <c r="F144" s="40">
        <v>20</v>
      </c>
      <c r="G144" s="39" t="s">
        <v>57</v>
      </c>
      <c r="H144" s="41">
        <v>107.25</v>
      </c>
      <c r="I144" s="39">
        <v>112.6125</v>
      </c>
      <c r="J144" s="39">
        <v>113.685</v>
      </c>
      <c r="K144" s="56">
        <v>111.1825</v>
      </c>
      <c r="L144" s="39">
        <f t="shared" si="26"/>
        <v>14.453725</v>
      </c>
      <c r="M144" s="39">
        <f>F144*K144+表2[[#This Row],[合计暂定数量]]*表2[[#This Row],[税率（13%）]]</f>
        <v>2512.7245</v>
      </c>
      <c r="N144" s="57">
        <v>101.2</v>
      </c>
      <c r="O144" s="62">
        <f t="shared" si="31"/>
        <v>101.2</v>
      </c>
      <c r="P144" s="59">
        <f t="shared" si="27"/>
        <v>13.156</v>
      </c>
      <c r="Q144" s="59">
        <f>F144*O144+表2[[#This Row],[合计暂定数量]]*表2[[#This Row],[税率（13%）]]</f>
        <v>2313.0745</v>
      </c>
      <c r="R144" s="63">
        <f t="shared" si="28"/>
        <v>101.2</v>
      </c>
      <c r="S144" s="63">
        <f t="shared" si="29"/>
        <v>-9.9825</v>
      </c>
    </row>
    <row r="145" s="23" customFormat="1" spans="1:19">
      <c r="A145" s="38">
        <f t="shared" ref="A145:A157" si="32">ROW()-2</f>
        <v>143</v>
      </c>
      <c r="B145" s="39" t="s">
        <v>135</v>
      </c>
      <c r="C145" s="39" t="s">
        <v>21</v>
      </c>
      <c r="D145" s="39" t="s">
        <v>118</v>
      </c>
      <c r="E145" s="56" t="s">
        <v>130</v>
      </c>
      <c r="F145" s="40">
        <v>20</v>
      </c>
      <c r="G145" s="39" t="s">
        <v>57</v>
      </c>
      <c r="H145" s="41">
        <v>126.75</v>
      </c>
      <c r="I145" s="39">
        <v>133.0875</v>
      </c>
      <c r="J145" s="39">
        <v>134.355</v>
      </c>
      <c r="K145" s="56">
        <v>131.3975</v>
      </c>
      <c r="L145" s="39">
        <f t="shared" si="26"/>
        <v>17.081675</v>
      </c>
      <c r="M145" s="39">
        <f>F145*K145+表2[[#This Row],[合计暂定数量]]*表2[[#This Row],[税率（13%）]]</f>
        <v>2969.5835</v>
      </c>
      <c r="N145" s="57">
        <v>121.07</v>
      </c>
      <c r="O145" s="62">
        <f t="shared" si="31"/>
        <v>121.07</v>
      </c>
      <c r="P145" s="59">
        <f t="shared" si="27"/>
        <v>15.7391</v>
      </c>
      <c r="Q145" s="59">
        <f>F145*O145+表2[[#This Row],[合计暂定数量]]*表2[[#This Row],[税率（13%）]]</f>
        <v>2763.0335</v>
      </c>
      <c r="R145" s="63">
        <f t="shared" si="28"/>
        <v>121.07</v>
      </c>
      <c r="S145" s="63">
        <f t="shared" si="29"/>
        <v>-10.3275</v>
      </c>
    </row>
    <row r="146" s="23" customFormat="1" spans="1:19">
      <c r="A146" s="38">
        <f t="shared" si="32"/>
        <v>144</v>
      </c>
      <c r="B146" s="39" t="s">
        <v>135</v>
      </c>
      <c r="C146" s="39" t="s">
        <v>21</v>
      </c>
      <c r="D146" s="39" t="s">
        <v>118</v>
      </c>
      <c r="E146" s="56" t="s">
        <v>131</v>
      </c>
      <c r="F146" s="40">
        <v>20</v>
      </c>
      <c r="G146" s="39" t="s">
        <v>57</v>
      </c>
      <c r="H146" s="41">
        <v>224.25</v>
      </c>
      <c r="I146" s="39">
        <v>235.4625</v>
      </c>
      <c r="J146" s="39">
        <v>237.705</v>
      </c>
      <c r="K146" s="56">
        <v>232.4725</v>
      </c>
      <c r="L146" s="39">
        <f t="shared" si="26"/>
        <v>30.221425</v>
      </c>
      <c r="M146" s="39">
        <f>F146*K146+表2[[#This Row],[合计暂定数量]]*表2[[#This Row],[税率（13%）]]</f>
        <v>5253.8785</v>
      </c>
      <c r="N146" s="57">
        <v>218.65</v>
      </c>
      <c r="O146" s="62">
        <f t="shared" si="31"/>
        <v>218.65</v>
      </c>
      <c r="P146" s="59">
        <f t="shared" si="27"/>
        <v>28.4245</v>
      </c>
      <c r="Q146" s="59">
        <f>F146*O146+表2[[#This Row],[合计暂定数量]]*表2[[#This Row],[税率（13%）]]</f>
        <v>4977.4285</v>
      </c>
      <c r="R146" s="63">
        <f t="shared" si="28"/>
        <v>218.65</v>
      </c>
      <c r="S146" s="63">
        <f t="shared" si="29"/>
        <v>-13.8225</v>
      </c>
    </row>
    <row r="147" s="23" customFormat="1" spans="1:19">
      <c r="A147" s="38">
        <f t="shared" si="32"/>
        <v>145</v>
      </c>
      <c r="B147" s="39" t="s">
        <v>136</v>
      </c>
      <c r="C147" s="39" t="s">
        <v>21</v>
      </c>
      <c r="D147" s="39" t="s">
        <v>118</v>
      </c>
      <c r="E147" s="56" t="s">
        <v>137</v>
      </c>
      <c r="F147" s="40">
        <v>10</v>
      </c>
      <c r="G147" s="39" t="s">
        <v>57</v>
      </c>
      <c r="H147" s="41">
        <v>1.95</v>
      </c>
      <c r="I147" s="39">
        <v>2.0475</v>
      </c>
      <c r="J147" s="39">
        <v>2.067</v>
      </c>
      <c r="K147" s="56">
        <v>2.0215</v>
      </c>
      <c r="L147" s="39">
        <f t="shared" si="26"/>
        <v>0.262795</v>
      </c>
      <c r="M147" s="39">
        <f>F147*K147+表2[[#This Row],[合计暂定数量]]*表2[[#This Row],[税率（13%）]]</f>
        <v>22.84295</v>
      </c>
      <c r="N147" s="57">
        <v>2.71</v>
      </c>
      <c r="O147" s="57">
        <f t="shared" si="31"/>
        <v>2.0215</v>
      </c>
      <c r="P147" s="59">
        <f t="shared" si="27"/>
        <v>0.262795</v>
      </c>
      <c r="Q147" s="59">
        <f>F147*O147+表2[[#This Row],[合计暂定数量]]*表2[[#This Row],[税率（13%）]]</f>
        <v>22.84295</v>
      </c>
      <c r="R147" s="63">
        <f t="shared" si="28"/>
        <v>0</v>
      </c>
      <c r="S147" s="63">
        <f t="shared" si="29"/>
        <v>0.6885</v>
      </c>
    </row>
    <row r="148" s="23" customFormat="1" spans="1:19">
      <c r="A148" s="38">
        <f t="shared" si="32"/>
        <v>146</v>
      </c>
      <c r="B148" s="39" t="s">
        <v>136</v>
      </c>
      <c r="C148" s="39" t="s">
        <v>21</v>
      </c>
      <c r="D148" s="39" t="s">
        <v>118</v>
      </c>
      <c r="E148" s="56" t="s">
        <v>138</v>
      </c>
      <c r="F148" s="40">
        <v>10</v>
      </c>
      <c r="G148" s="39" t="s">
        <v>57</v>
      </c>
      <c r="H148" s="41">
        <v>2.4375</v>
      </c>
      <c r="I148" s="39">
        <v>2.559375</v>
      </c>
      <c r="J148" s="39">
        <v>2.58375</v>
      </c>
      <c r="K148" s="56">
        <v>2.526875</v>
      </c>
      <c r="L148" s="39">
        <f t="shared" si="26"/>
        <v>0.32849375</v>
      </c>
      <c r="M148" s="39">
        <f>F148*K148+表2[[#This Row],[合计暂定数量]]*表2[[#This Row],[税率（13%）]]</f>
        <v>28.5536875</v>
      </c>
      <c r="N148" s="57">
        <v>3.61</v>
      </c>
      <c r="O148" s="57">
        <f t="shared" si="31"/>
        <v>2.526875</v>
      </c>
      <c r="P148" s="59">
        <f t="shared" si="27"/>
        <v>0.32849375</v>
      </c>
      <c r="Q148" s="59">
        <f>F148*O148+表2[[#This Row],[合计暂定数量]]*表2[[#This Row],[税率（13%）]]</f>
        <v>28.5536875</v>
      </c>
      <c r="R148" s="63">
        <f t="shared" si="28"/>
        <v>0</v>
      </c>
      <c r="S148" s="63">
        <f t="shared" si="29"/>
        <v>1.083125</v>
      </c>
    </row>
    <row r="149" s="23" customFormat="1" spans="1:19">
      <c r="A149" s="38">
        <f t="shared" si="32"/>
        <v>147</v>
      </c>
      <c r="B149" s="39" t="s">
        <v>136</v>
      </c>
      <c r="C149" s="39" t="s">
        <v>21</v>
      </c>
      <c r="D149" s="39" t="s">
        <v>118</v>
      </c>
      <c r="E149" s="56" t="s">
        <v>139</v>
      </c>
      <c r="F149" s="40">
        <v>10</v>
      </c>
      <c r="G149" s="39" t="s">
        <v>57</v>
      </c>
      <c r="H149" s="41">
        <v>2.925</v>
      </c>
      <c r="I149" s="39">
        <v>3.07125</v>
      </c>
      <c r="J149" s="39">
        <v>3.1005</v>
      </c>
      <c r="K149" s="56">
        <v>3.03225</v>
      </c>
      <c r="L149" s="39">
        <f t="shared" si="26"/>
        <v>0.3941925</v>
      </c>
      <c r="M149" s="39">
        <f>F149*K149+表2[[#This Row],[合计暂定数量]]*表2[[#This Row],[税率（13%）]]</f>
        <v>34.264425</v>
      </c>
      <c r="N149" s="57">
        <v>3.61</v>
      </c>
      <c r="O149" s="57">
        <f t="shared" si="31"/>
        <v>3.03225</v>
      </c>
      <c r="P149" s="59">
        <f t="shared" si="27"/>
        <v>0.3941925</v>
      </c>
      <c r="Q149" s="59">
        <f>F149*O149+表2[[#This Row],[合计暂定数量]]*表2[[#This Row],[税率（13%）]]</f>
        <v>34.264425</v>
      </c>
      <c r="R149" s="63">
        <f t="shared" si="28"/>
        <v>0</v>
      </c>
      <c r="S149" s="63">
        <f t="shared" si="29"/>
        <v>0.57775</v>
      </c>
    </row>
    <row r="150" s="23" customFormat="1" spans="1:19">
      <c r="A150" s="38">
        <f t="shared" si="32"/>
        <v>148</v>
      </c>
      <c r="B150" s="39" t="s">
        <v>136</v>
      </c>
      <c r="C150" s="39" t="s">
        <v>21</v>
      </c>
      <c r="D150" s="39" t="s">
        <v>118</v>
      </c>
      <c r="E150" s="56" t="s">
        <v>140</v>
      </c>
      <c r="F150" s="40">
        <v>10</v>
      </c>
      <c r="G150" s="39" t="s">
        <v>57</v>
      </c>
      <c r="H150" s="41">
        <v>4.875</v>
      </c>
      <c r="I150" s="39">
        <v>5.11875</v>
      </c>
      <c r="J150" s="39">
        <v>5.1675</v>
      </c>
      <c r="K150" s="56">
        <v>5.05375</v>
      </c>
      <c r="L150" s="39">
        <f t="shared" si="26"/>
        <v>0.6569875</v>
      </c>
      <c r="M150" s="39">
        <f>F150*K150+表2[[#This Row],[合计暂定数量]]*表2[[#This Row],[税率（13%）]]</f>
        <v>57.107375</v>
      </c>
      <c r="N150" s="57">
        <v>6.32</v>
      </c>
      <c r="O150" s="57">
        <f t="shared" si="31"/>
        <v>5.05375</v>
      </c>
      <c r="P150" s="59">
        <f t="shared" si="27"/>
        <v>0.6569875</v>
      </c>
      <c r="Q150" s="59">
        <f>F150*O150+表2[[#This Row],[合计暂定数量]]*表2[[#This Row],[税率（13%）]]</f>
        <v>57.107375</v>
      </c>
      <c r="R150" s="63">
        <f t="shared" si="28"/>
        <v>0</v>
      </c>
      <c r="S150" s="63">
        <f t="shared" si="29"/>
        <v>1.26625</v>
      </c>
    </row>
    <row r="151" s="23" customFormat="1" spans="1:19">
      <c r="A151" s="38">
        <f t="shared" si="32"/>
        <v>149</v>
      </c>
      <c r="B151" s="39" t="s">
        <v>136</v>
      </c>
      <c r="C151" s="39" t="s">
        <v>21</v>
      </c>
      <c r="D151" s="39" t="s">
        <v>118</v>
      </c>
      <c r="E151" s="56" t="s">
        <v>141</v>
      </c>
      <c r="F151" s="40">
        <v>10</v>
      </c>
      <c r="G151" s="39" t="s">
        <v>57</v>
      </c>
      <c r="H151" s="41">
        <v>7.8</v>
      </c>
      <c r="I151" s="39">
        <v>8.19</v>
      </c>
      <c r="J151" s="39">
        <v>8.268</v>
      </c>
      <c r="K151" s="56">
        <v>8.086</v>
      </c>
      <c r="L151" s="39">
        <f t="shared" si="26"/>
        <v>1.05118</v>
      </c>
      <c r="M151" s="39">
        <f>F151*K151+表2[[#This Row],[合计暂定数量]]*表2[[#This Row],[税率（13%）]]</f>
        <v>91.3718</v>
      </c>
      <c r="N151" s="57">
        <v>5.42</v>
      </c>
      <c r="O151" s="62">
        <f t="shared" si="31"/>
        <v>5.42</v>
      </c>
      <c r="P151" s="59">
        <f t="shared" si="27"/>
        <v>0.7046</v>
      </c>
      <c r="Q151" s="59">
        <f>F151*O151+表2[[#This Row],[合计暂定数量]]*表2[[#This Row],[税率（13%）]]</f>
        <v>64.7118</v>
      </c>
      <c r="R151" s="63">
        <f t="shared" si="28"/>
        <v>5.42</v>
      </c>
      <c r="S151" s="63">
        <f t="shared" si="29"/>
        <v>-2.666</v>
      </c>
    </row>
    <row r="152" s="23" customFormat="1" spans="1:19">
      <c r="A152" s="38">
        <f t="shared" si="32"/>
        <v>150</v>
      </c>
      <c r="B152" s="39" t="s">
        <v>136</v>
      </c>
      <c r="C152" s="39" t="s">
        <v>21</v>
      </c>
      <c r="D152" s="39" t="s">
        <v>118</v>
      </c>
      <c r="E152" s="56" t="s">
        <v>142</v>
      </c>
      <c r="F152" s="40">
        <v>10</v>
      </c>
      <c r="G152" s="39" t="s">
        <v>57</v>
      </c>
      <c r="H152" s="41">
        <v>14.625</v>
      </c>
      <c r="I152" s="39">
        <v>17</v>
      </c>
      <c r="J152" s="39">
        <v>15.5025</v>
      </c>
      <c r="K152" s="56">
        <v>15.7091666666667</v>
      </c>
      <c r="L152" s="39">
        <f t="shared" si="26"/>
        <v>2.04219166666667</v>
      </c>
      <c r="M152" s="39">
        <f>F152*K152+表2[[#This Row],[合计暂定数量]]*表2[[#This Row],[税率（13%）]]</f>
        <v>177.513583333333</v>
      </c>
      <c r="N152" s="57">
        <v>9.04</v>
      </c>
      <c r="O152" s="62">
        <f t="shared" si="31"/>
        <v>9.04</v>
      </c>
      <c r="P152" s="59">
        <f t="shared" si="27"/>
        <v>1.1752</v>
      </c>
      <c r="Q152" s="59">
        <f>F152*O152+表2[[#This Row],[合计暂定数量]]*表2[[#This Row],[税率（13%）]]</f>
        <v>110.821916666667</v>
      </c>
      <c r="R152" s="63">
        <f t="shared" si="28"/>
        <v>9.04</v>
      </c>
      <c r="S152" s="63">
        <f t="shared" si="29"/>
        <v>-6.66916666666667</v>
      </c>
    </row>
    <row r="153" s="23" customFormat="1" spans="1:19">
      <c r="A153" s="38">
        <f t="shared" si="32"/>
        <v>151</v>
      </c>
      <c r="B153" s="39" t="s">
        <v>136</v>
      </c>
      <c r="C153" s="39" t="s">
        <v>21</v>
      </c>
      <c r="D153" s="39" t="s">
        <v>118</v>
      </c>
      <c r="E153" s="56" t="s">
        <v>143</v>
      </c>
      <c r="F153" s="40">
        <v>10</v>
      </c>
      <c r="G153" s="39" t="s">
        <v>57</v>
      </c>
      <c r="H153" s="41">
        <v>19.5</v>
      </c>
      <c r="I153" s="39">
        <v>22</v>
      </c>
      <c r="J153" s="39">
        <v>20.67</v>
      </c>
      <c r="K153" s="56">
        <v>20.7233333333333</v>
      </c>
      <c r="L153" s="39">
        <f t="shared" si="26"/>
        <v>2.69403333333333</v>
      </c>
      <c r="M153" s="39">
        <f>F153*K153+表2[[#This Row],[合计暂定数量]]*表2[[#This Row],[税率（13%）]]</f>
        <v>234.173666666667</v>
      </c>
      <c r="N153" s="57">
        <v>15.36</v>
      </c>
      <c r="O153" s="62">
        <f t="shared" si="31"/>
        <v>15.36</v>
      </c>
      <c r="P153" s="59">
        <f t="shared" si="27"/>
        <v>1.9968</v>
      </c>
      <c r="Q153" s="59">
        <f>F153*O153+表2[[#This Row],[合计暂定数量]]*表2[[#This Row],[税率（13%）]]</f>
        <v>180.540333333333</v>
      </c>
      <c r="R153" s="63">
        <f t="shared" si="28"/>
        <v>15.36</v>
      </c>
      <c r="S153" s="63">
        <f t="shared" si="29"/>
        <v>-5.36333333333333</v>
      </c>
    </row>
    <row r="154" s="23" customFormat="1" spans="1:19">
      <c r="A154" s="38">
        <f t="shared" si="32"/>
        <v>152</v>
      </c>
      <c r="B154" s="39" t="s">
        <v>136</v>
      </c>
      <c r="C154" s="39" t="s">
        <v>21</v>
      </c>
      <c r="D154" s="39" t="s">
        <v>118</v>
      </c>
      <c r="E154" s="56" t="s">
        <v>144</v>
      </c>
      <c r="F154" s="40">
        <v>10</v>
      </c>
      <c r="G154" s="39" t="s">
        <v>57</v>
      </c>
      <c r="H154" s="41">
        <v>29.25</v>
      </c>
      <c r="I154" s="39">
        <v>30.7125</v>
      </c>
      <c r="J154" s="39">
        <v>31.005</v>
      </c>
      <c r="K154" s="56">
        <v>30.3225</v>
      </c>
      <c r="L154" s="39">
        <f t="shared" si="26"/>
        <v>3.941925</v>
      </c>
      <c r="M154" s="39">
        <f>F154*K154+表2[[#This Row],[合计暂定数量]]*表2[[#This Row],[税率（13%）]]</f>
        <v>342.64425</v>
      </c>
      <c r="N154" s="57">
        <v>21.68</v>
      </c>
      <c r="O154" s="62">
        <f t="shared" si="31"/>
        <v>21.68</v>
      </c>
      <c r="P154" s="59">
        <f t="shared" si="27"/>
        <v>2.8184</v>
      </c>
      <c r="Q154" s="59">
        <f>F154*O154+表2[[#This Row],[合计暂定数量]]*表2[[#This Row],[税率（13%）]]</f>
        <v>256.21925</v>
      </c>
      <c r="R154" s="63">
        <f t="shared" si="28"/>
        <v>21.68</v>
      </c>
      <c r="S154" s="63">
        <f t="shared" si="29"/>
        <v>-8.6425</v>
      </c>
    </row>
    <row r="155" s="23" customFormat="1" spans="1:19">
      <c r="A155" s="38">
        <f t="shared" si="32"/>
        <v>153</v>
      </c>
      <c r="B155" s="39" t="s">
        <v>136</v>
      </c>
      <c r="C155" s="39" t="s">
        <v>21</v>
      </c>
      <c r="D155" s="39" t="s">
        <v>118</v>
      </c>
      <c r="E155" s="56" t="s">
        <v>145</v>
      </c>
      <c r="F155" s="40">
        <v>10</v>
      </c>
      <c r="G155" s="39" t="s">
        <v>57</v>
      </c>
      <c r="H155" s="41">
        <v>48.75</v>
      </c>
      <c r="I155" s="39">
        <v>51.1875</v>
      </c>
      <c r="J155" s="39">
        <v>51.675</v>
      </c>
      <c r="K155" s="56">
        <v>50.5375</v>
      </c>
      <c r="L155" s="39">
        <f t="shared" si="26"/>
        <v>6.569875</v>
      </c>
      <c r="M155" s="39">
        <f>F155*K155+表2[[#This Row],[合计暂定数量]]*表2[[#This Row],[税率（13%）]]</f>
        <v>571.07375</v>
      </c>
      <c r="N155" s="57">
        <v>37.04</v>
      </c>
      <c r="O155" s="62">
        <f t="shared" si="31"/>
        <v>37.04</v>
      </c>
      <c r="P155" s="59">
        <f t="shared" si="27"/>
        <v>4.8152</v>
      </c>
      <c r="Q155" s="59">
        <f>F155*O155+表2[[#This Row],[合计暂定数量]]*表2[[#This Row],[税率（13%）]]</f>
        <v>436.09875</v>
      </c>
      <c r="R155" s="63">
        <f t="shared" si="28"/>
        <v>37.04</v>
      </c>
      <c r="S155" s="63">
        <f t="shared" si="29"/>
        <v>-13.4975</v>
      </c>
    </row>
    <row r="156" s="23" customFormat="1" spans="1:19">
      <c r="A156" s="46">
        <f t="shared" si="32"/>
        <v>154</v>
      </c>
      <c r="B156" s="47" t="s">
        <v>136</v>
      </c>
      <c r="C156" s="47" t="s">
        <v>21</v>
      </c>
      <c r="D156" s="47" t="s">
        <v>118</v>
      </c>
      <c r="E156" s="47" t="s">
        <v>146</v>
      </c>
      <c r="F156" s="48">
        <v>10</v>
      </c>
      <c r="G156" s="47" t="s">
        <v>57</v>
      </c>
      <c r="H156" s="41">
        <v>87.75</v>
      </c>
      <c r="I156" s="47">
        <v>92.1375</v>
      </c>
      <c r="J156" s="47">
        <v>93.015</v>
      </c>
      <c r="K156" s="56">
        <v>90.9675</v>
      </c>
      <c r="L156" s="47">
        <f t="shared" si="26"/>
        <v>11.825775</v>
      </c>
      <c r="M156" s="47">
        <f>F156*K156+表2[[#This Row],[合计暂定数量]]*表2[[#This Row],[税率（13%）]]</f>
        <v>1027.93275</v>
      </c>
      <c r="N156" s="60"/>
      <c r="O156" s="57">
        <f t="shared" ref="O156:O159" si="33">K156</f>
        <v>90.9675</v>
      </c>
      <c r="P156" s="59">
        <f t="shared" si="27"/>
        <v>11.825775</v>
      </c>
      <c r="Q156" s="59">
        <f>F156*O156+表2[[#This Row],[合计暂定数量]]*表2[[#This Row],[税率（13%）]]</f>
        <v>1027.93275</v>
      </c>
      <c r="R156" s="63"/>
      <c r="S156" s="63">
        <f t="shared" si="29"/>
        <v>-90.9675</v>
      </c>
    </row>
    <row r="157" s="23" customFormat="1" spans="1:19">
      <c r="A157" s="46">
        <f t="shared" si="32"/>
        <v>155</v>
      </c>
      <c r="B157" s="47" t="s">
        <v>136</v>
      </c>
      <c r="C157" s="47" t="s">
        <v>21</v>
      </c>
      <c r="D157" s="47" t="s">
        <v>118</v>
      </c>
      <c r="E157" s="47" t="s">
        <v>147</v>
      </c>
      <c r="F157" s="48">
        <v>10</v>
      </c>
      <c r="G157" s="47" t="s">
        <v>57</v>
      </c>
      <c r="H157" s="41">
        <v>107.25</v>
      </c>
      <c r="I157" s="47">
        <v>112.6125</v>
      </c>
      <c r="J157" s="47">
        <v>113.685</v>
      </c>
      <c r="K157" s="56">
        <v>111.1825</v>
      </c>
      <c r="L157" s="47">
        <f t="shared" si="26"/>
        <v>14.453725</v>
      </c>
      <c r="M157" s="47">
        <f>F157*K157+表2[[#This Row],[合计暂定数量]]*表2[[#This Row],[税率（13%）]]</f>
        <v>1256.36225</v>
      </c>
      <c r="N157" s="60"/>
      <c r="O157" s="57">
        <f t="shared" si="33"/>
        <v>111.1825</v>
      </c>
      <c r="P157" s="59">
        <f t="shared" si="27"/>
        <v>14.453725</v>
      </c>
      <c r="Q157" s="59">
        <f>F157*O157+表2[[#This Row],[合计暂定数量]]*表2[[#This Row],[税率（13%）]]</f>
        <v>1256.36225</v>
      </c>
      <c r="R157" s="63"/>
      <c r="S157" s="63">
        <f t="shared" si="29"/>
        <v>-111.1825</v>
      </c>
    </row>
    <row r="158" s="23" customFormat="1" spans="1:19">
      <c r="A158" s="46">
        <f t="shared" ref="A158:A167" si="34">ROW()-2</f>
        <v>156</v>
      </c>
      <c r="B158" s="47" t="s">
        <v>136</v>
      </c>
      <c r="C158" s="47" t="s">
        <v>21</v>
      </c>
      <c r="D158" s="47" t="s">
        <v>118</v>
      </c>
      <c r="E158" s="47" t="s">
        <v>148</v>
      </c>
      <c r="F158" s="48">
        <v>10</v>
      </c>
      <c r="G158" s="47" t="s">
        <v>57</v>
      </c>
      <c r="H158" s="41">
        <v>126.75</v>
      </c>
      <c r="I158" s="47">
        <v>133.0875</v>
      </c>
      <c r="J158" s="47">
        <v>134.355</v>
      </c>
      <c r="K158" s="56">
        <v>131.3975</v>
      </c>
      <c r="L158" s="47">
        <f t="shared" si="26"/>
        <v>17.081675</v>
      </c>
      <c r="M158" s="47">
        <f>F158*K158+表2[[#This Row],[合计暂定数量]]*表2[[#This Row],[税率（13%）]]</f>
        <v>1484.79175</v>
      </c>
      <c r="N158" s="60"/>
      <c r="O158" s="57">
        <f t="shared" si="33"/>
        <v>131.3975</v>
      </c>
      <c r="P158" s="59">
        <f t="shared" si="27"/>
        <v>17.081675</v>
      </c>
      <c r="Q158" s="59">
        <f>F158*O158+表2[[#This Row],[合计暂定数量]]*表2[[#This Row],[税率（13%）]]</f>
        <v>1484.79175</v>
      </c>
      <c r="R158" s="63"/>
      <c r="S158" s="63">
        <f t="shared" si="29"/>
        <v>-131.3975</v>
      </c>
    </row>
    <row r="159" s="23" customFormat="1" spans="1:19">
      <c r="A159" s="46">
        <f t="shared" si="34"/>
        <v>157</v>
      </c>
      <c r="B159" s="47" t="s">
        <v>136</v>
      </c>
      <c r="C159" s="47" t="s">
        <v>21</v>
      </c>
      <c r="D159" s="47" t="s">
        <v>118</v>
      </c>
      <c r="E159" s="47" t="s">
        <v>149</v>
      </c>
      <c r="F159" s="48">
        <v>10</v>
      </c>
      <c r="G159" s="47" t="s">
        <v>57</v>
      </c>
      <c r="H159" s="41">
        <v>224.25</v>
      </c>
      <c r="I159" s="47">
        <v>235.4625</v>
      </c>
      <c r="J159" s="47">
        <v>237.705</v>
      </c>
      <c r="K159" s="56">
        <v>232.4725</v>
      </c>
      <c r="L159" s="47">
        <f t="shared" si="26"/>
        <v>30.221425</v>
      </c>
      <c r="M159" s="47">
        <f>F159*K159+表2[[#This Row],[合计暂定数量]]*表2[[#This Row],[税率（13%）]]</f>
        <v>2626.93925</v>
      </c>
      <c r="N159" s="60"/>
      <c r="O159" s="57">
        <f t="shared" si="33"/>
        <v>232.4725</v>
      </c>
      <c r="P159" s="59">
        <f t="shared" si="27"/>
        <v>30.221425</v>
      </c>
      <c r="Q159" s="59">
        <f>F159*O159+表2[[#This Row],[合计暂定数量]]*表2[[#This Row],[税率（13%）]]</f>
        <v>2626.93925</v>
      </c>
      <c r="R159" s="63"/>
      <c r="S159" s="63">
        <f t="shared" si="29"/>
        <v>-232.4725</v>
      </c>
    </row>
    <row r="160" s="23" customFormat="1" spans="1:19">
      <c r="A160" s="38">
        <f t="shared" si="34"/>
        <v>158</v>
      </c>
      <c r="B160" s="39" t="s">
        <v>150</v>
      </c>
      <c r="C160" s="39" t="s">
        <v>21</v>
      </c>
      <c r="D160" s="39" t="s">
        <v>118</v>
      </c>
      <c r="E160" s="56" t="s">
        <v>119</v>
      </c>
      <c r="F160" s="40">
        <v>10</v>
      </c>
      <c r="G160" s="39" t="s">
        <v>57</v>
      </c>
      <c r="H160" s="41">
        <v>9.75</v>
      </c>
      <c r="I160" s="39">
        <v>10.2375</v>
      </c>
      <c r="J160" s="39">
        <v>10.335</v>
      </c>
      <c r="K160" s="56">
        <v>10.1075</v>
      </c>
      <c r="L160" s="39">
        <f t="shared" si="26"/>
        <v>1.313975</v>
      </c>
      <c r="M160" s="39">
        <f>F160*K160+表2[[#This Row],[合计暂定数量]]*表2[[#This Row],[税率（13%）]]</f>
        <v>114.21475</v>
      </c>
      <c r="N160" s="57">
        <v>10.84</v>
      </c>
      <c r="O160" s="57">
        <f t="shared" si="31"/>
        <v>10.1075</v>
      </c>
      <c r="P160" s="59">
        <f t="shared" si="27"/>
        <v>1.313975</v>
      </c>
      <c r="Q160" s="59">
        <f>F160*O160+表2[[#This Row],[合计暂定数量]]*表2[[#This Row],[税率（13%）]]</f>
        <v>114.21475</v>
      </c>
      <c r="R160" s="63">
        <f t="shared" si="28"/>
        <v>0</v>
      </c>
      <c r="S160" s="63">
        <f t="shared" si="29"/>
        <v>0.7325</v>
      </c>
    </row>
    <row r="161" s="23" customFormat="1" spans="1:19">
      <c r="A161" s="38">
        <f t="shared" si="34"/>
        <v>159</v>
      </c>
      <c r="B161" s="39" t="s">
        <v>150</v>
      </c>
      <c r="C161" s="39" t="s">
        <v>21</v>
      </c>
      <c r="D161" s="39" t="s">
        <v>118</v>
      </c>
      <c r="E161" s="56" t="s">
        <v>120</v>
      </c>
      <c r="F161" s="40">
        <v>10</v>
      </c>
      <c r="G161" s="39" t="s">
        <v>57</v>
      </c>
      <c r="H161" s="41">
        <v>12.675</v>
      </c>
      <c r="I161" s="39">
        <v>13.30875</v>
      </c>
      <c r="J161" s="39">
        <v>13.4355</v>
      </c>
      <c r="K161" s="56">
        <v>13.13975</v>
      </c>
      <c r="L161" s="39">
        <f t="shared" si="26"/>
        <v>1.7081675</v>
      </c>
      <c r="M161" s="39">
        <f>F161*K161+表2[[#This Row],[合计暂定数量]]*表2[[#This Row],[税率（13%）]]</f>
        <v>148.479175</v>
      </c>
      <c r="N161" s="57">
        <v>13.55</v>
      </c>
      <c r="O161" s="62">
        <f t="shared" si="31"/>
        <v>13.13975</v>
      </c>
      <c r="P161" s="59">
        <f t="shared" si="27"/>
        <v>1.7081675</v>
      </c>
      <c r="Q161" s="59">
        <f>F161*O161+表2[[#This Row],[合计暂定数量]]*表2[[#This Row],[税率（13%）]]</f>
        <v>148.479175</v>
      </c>
      <c r="R161" s="63">
        <f t="shared" si="28"/>
        <v>0</v>
      </c>
      <c r="S161" s="63">
        <f t="shared" si="29"/>
        <v>0.410250000000001</v>
      </c>
    </row>
    <row r="162" s="23" customFormat="1" spans="1:19">
      <c r="A162" s="38">
        <f t="shared" si="34"/>
        <v>160</v>
      </c>
      <c r="B162" s="39" t="s">
        <v>150</v>
      </c>
      <c r="C162" s="39" t="s">
        <v>21</v>
      </c>
      <c r="D162" s="39" t="s">
        <v>118</v>
      </c>
      <c r="E162" s="56" t="s">
        <v>121</v>
      </c>
      <c r="F162" s="40">
        <v>10</v>
      </c>
      <c r="G162" s="39" t="s">
        <v>57</v>
      </c>
      <c r="H162" s="41">
        <v>16.575</v>
      </c>
      <c r="I162" s="39">
        <v>19</v>
      </c>
      <c r="J162" s="39">
        <v>17.5695</v>
      </c>
      <c r="K162" s="56">
        <v>17.7148333333333</v>
      </c>
      <c r="L162" s="39">
        <f t="shared" si="26"/>
        <v>2.30292833333333</v>
      </c>
      <c r="M162" s="39">
        <f>F162*K162+表2[[#This Row],[合计暂定数量]]*表2[[#This Row],[税率（13%）]]</f>
        <v>200.177616666667</v>
      </c>
      <c r="N162" s="57">
        <v>13.55</v>
      </c>
      <c r="O162" s="62">
        <f t="shared" si="31"/>
        <v>13.55</v>
      </c>
      <c r="P162" s="59">
        <f t="shared" si="27"/>
        <v>1.7615</v>
      </c>
      <c r="Q162" s="59">
        <f>F162*O162+表2[[#This Row],[合计暂定数量]]*表2[[#This Row],[税率（13%）]]</f>
        <v>158.529283333333</v>
      </c>
      <c r="R162" s="63">
        <f t="shared" si="28"/>
        <v>13.55</v>
      </c>
      <c r="S162" s="63">
        <f t="shared" si="29"/>
        <v>-4.16483333333333</v>
      </c>
    </row>
    <row r="163" s="23" customFormat="1" spans="1:19">
      <c r="A163" s="38">
        <f t="shared" si="34"/>
        <v>161</v>
      </c>
      <c r="B163" s="39" t="s">
        <v>150</v>
      </c>
      <c r="C163" s="39" t="s">
        <v>21</v>
      </c>
      <c r="D163" s="39" t="s">
        <v>118</v>
      </c>
      <c r="E163" s="56" t="s">
        <v>122</v>
      </c>
      <c r="F163" s="40">
        <v>10</v>
      </c>
      <c r="G163" s="39" t="s">
        <v>57</v>
      </c>
      <c r="H163" s="41">
        <v>21.45</v>
      </c>
      <c r="I163" s="39">
        <v>22.5225</v>
      </c>
      <c r="J163" s="39">
        <v>22.737</v>
      </c>
      <c r="K163" s="56">
        <v>22.2365</v>
      </c>
      <c r="L163" s="39">
        <f t="shared" si="26"/>
        <v>2.890745</v>
      </c>
      <c r="M163" s="39">
        <f>F163*K163+表2[[#This Row],[合计暂定数量]]*表2[[#This Row],[税率（13%）]]</f>
        <v>251.27245</v>
      </c>
      <c r="N163" s="57">
        <v>18.07</v>
      </c>
      <c r="O163" s="62">
        <f t="shared" si="31"/>
        <v>18.07</v>
      </c>
      <c r="P163" s="59">
        <f t="shared" si="27"/>
        <v>2.3491</v>
      </c>
      <c r="Q163" s="59">
        <f>F163*O163+表2[[#This Row],[合计暂定数量]]*表2[[#This Row],[税率（13%）]]</f>
        <v>209.60745</v>
      </c>
      <c r="R163" s="63">
        <f t="shared" si="28"/>
        <v>18.07</v>
      </c>
      <c r="S163" s="63">
        <f t="shared" si="29"/>
        <v>-4.1665</v>
      </c>
    </row>
    <row r="164" s="23" customFormat="1" spans="1:19">
      <c r="A164" s="38">
        <f t="shared" si="34"/>
        <v>162</v>
      </c>
      <c r="B164" s="39" t="s">
        <v>150</v>
      </c>
      <c r="C164" s="39" t="s">
        <v>21</v>
      </c>
      <c r="D164" s="39" t="s">
        <v>118</v>
      </c>
      <c r="E164" s="56" t="s">
        <v>123</v>
      </c>
      <c r="F164" s="40">
        <v>10</v>
      </c>
      <c r="G164" s="39" t="s">
        <v>57</v>
      </c>
      <c r="H164" s="41">
        <v>25.35</v>
      </c>
      <c r="I164" s="39">
        <v>26.6175</v>
      </c>
      <c r="J164" s="39">
        <v>26.871</v>
      </c>
      <c r="K164" s="56">
        <v>26.2795</v>
      </c>
      <c r="L164" s="39">
        <f t="shared" si="26"/>
        <v>3.416335</v>
      </c>
      <c r="M164" s="39">
        <f>F164*K164+表2[[#This Row],[合计暂定数量]]*表2[[#This Row],[税率（13%）]]</f>
        <v>296.95835</v>
      </c>
      <c r="N164" s="57">
        <v>19.88</v>
      </c>
      <c r="O164" s="62">
        <f t="shared" si="31"/>
        <v>19.88</v>
      </c>
      <c r="P164" s="59">
        <f t="shared" si="27"/>
        <v>2.5844</v>
      </c>
      <c r="Q164" s="59">
        <f>F164*O164+表2[[#This Row],[合计暂定数量]]*表2[[#This Row],[税率（13%）]]</f>
        <v>232.96335</v>
      </c>
      <c r="R164" s="63">
        <f t="shared" si="28"/>
        <v>19.88</v>
      </c>
      <c r="S164" s="63">
        <f t="shared" si="29"/>
        <v>-6.3995</v>
      </c>
    </row>
    <row r="165" s="23" customFormat="1" spans="1:19">
      <c r="A165" s="38">
        <f t="shared" si="34"/>
        <v>163</v>
      </c>
      <c r="B165" s="39" t="s">
        <v>150</v>
      </c>
      <c r="C165" s="39" t="s">
        <v>21</v>
      </c>
      <c r="D165" s="39" t="s">
        <v>118</v>
      </c>
      <c r="E165" s="56" t="s">
        <v>124</v>
      </c>
      <c r="F165" s="40">
        <v>10</v>
      </c>
      <c r="G165" s="39" t="s">
        <v>57</v>
      </c>
      <c r="H165" s="41">
        <v>29.25</v>
      </c>
      <c r="I165" s="39">
        <v>30.7125</v>
      </c>
      <c r="J165" s="39">
        <v>31.005</v>
      </c>
      <c r="K165" s="56">
        <v>30.3225</v>
      </c>
      <c r="L165" s="39">
        <f t="shared" si="26"/>
        <v>3.941925</v>
      </c>
      <c r="M165" s="39">
        <f>F165*K165+表2[[#This Row],[合计暂定数量]]*表2[[#This Row],[税率（13%）]]</f>
        <v>342.64425</v>
      </c>
      <c r="N165" s="57">
        <v>25.3</v>
      </c>
      <c r="O165" s="62">
        <f t="shared" si="31"/>
        <v>25.3</v>
      </c>
      <c r="P165" s="59">
        <f t="shared" si="27"/>
        <v>3.289</v>
      </c>
      <c r="Q165" s="59">
        <f>F165*O165+表2[[#This Row],[合计暂定数量]]*表2[[#This Row],[税率（13%）]]</f>
        <v>292.41925</v>
      </c>
      <c r="R165" s="63">
        <f t="shared" si="28"/>
        <v>25.3</v>
      </c>
      <c r="S165" s="63">
        <f t="shared" si="29"/>
        <v>-5.0225</v>
      </c>
    </row>
    <row r="166" s="23" customFormat="1" spans="1:19">
      <c r="A166" s="38">
        <f t="shared" si="34"/>
        <v>164</v>
      </c>
      <c r="B166" s="39" t="s">
        <v>150</v>
      </c>
      <c r="C166" s="39" t="s">
        <v>21</v>
      </c>
      <c r="D166" s="39" t="s">
        <v>118</v>
      </c>
      <c r="E166" s="56" t="s">
        <v>125</v>
      </c>
      <c r="F166" s="40">
        <v>10</v>
      </c>
      <c r="G166" s="39" t="s">
        <v>57</v>
      </c>
      <c r="H166" s="41">
        <v>32.175</v>
      </c>
      <c r="I166" s="39">
        <v>33.78375</v>
      </c>
      <c r="J166" s="39">
        <v>34.1055</v>
      </c>
      <c r="K166" s="56">
        <v>33.35475</v>
      </c>
      <c r="L166" s="39">
        <f t="shared" si="26"/>
        <v>4.3361175</v>
      </c>
      <c r="M166" s="39">
        <f>F166*K166+表2[[#This Row],[合计暂定数量]]*表2[[#This Row],[税率（13%）]]</f>
        <v>376.908675</v>
      </c>
      <c r="N166" s="57">
        <v>29.81</v>
      </c>
      <c r="O166" s="62">
        <f t="shared" si="31"/>
        <v>29.81</v>
      </c>
      <c r="P166" s="59">
        <f t="shared" si="27"/>
        <v>3.8753</v>
      </c>
      <c r="Q166" s="59">
        <f>F166*O166+表2[[#This Row],[合计暂定数量]]*表2[[#This Row],[税率（13%）]]</f>
        <v>341.461175</v>
      </c>
      <c r="R166" s="63">
        <f t="shared" si="28"/>
        <v>29.81</v>
      </c>
      <c r="S166" s="63">
        <f t="shared" si="29"/>
        <v>-3.54475</v>
      </c>
    </row>
    <row r="167" s="23" customFormat="1" spans="1:19">
      <c r="A167" s="38">
        <f t="shared" si="34"/>
        <v>165</v>
      </c>
      <c r="B167" s="39" t="s">
        <v>150</v>
      </c>
      <c r="C167" s="39" t="s">
        <v>21</v>
      </c>
      <c r="D167" s="39" t="s">
        <v>118</v>
      </c>
      <c r="E167" s="56" t="s">
        <v>126</v>
      </c>
      <c r="F167" s="40">
        <v>10</v>
      </c>
      <c r="G167" s="39" t="s">
        <v>57</v>
      </c>
      <c r="H167" s="41">
        <v>41.925</v>
      </c>
      <c r="I167" s="39">
        <v>44.02125</v>
      </c>
      <c r="J167" s="39">
        <v>44.4405</v>
      </c>
      <c r="K167" s="56">
        <v>43.46225</v>
      </c>
      <c r="L167" s="39">
        <f t="shared" si="26"/>
        <v>5.6500925</v>
      </c>
      <c r="M167" s="39">
        <f>F167*K167+表2[[#This Row],[合计暂定数量]]*表2[[#This Row],[税率（13%）]]</f>
        <v>491.123425</v>
      </c>
      <c r="N167" s="57">
        <v>38.85</v>
      </c>
      <c r="O167" s="62">
        <f t="shared" ref="O167:O198" si="35">IF(K167&gt;N167,N167,K167)</f>
        <v>38.85</v>
      </c>
      <c r="P167" s="59">
        <f t="shared" si="27"/>
        <v>5.0505</v>
      </c>
      <c r="Q167" s="59">
        <f>F167*O167+表2[[#This Row],[合计暂定数量]]*表2[[#This Row],[税率（13%）]]</f>
        <v>445.000925</v>
      </c>
      <c r="R167" s="63">
        <f t="shared" si="28"/>
        <v>38.85</v>
      </c>
      <c r="S167" s="63">
        <f t="shared" si="29"/>
        <v>-4.61225</v>
      </c>
    </row>
    <row r="168" s="23" customFormat="1" spans="1:19">
      <c r="A168" s="38">
        <f t="shared" ref="A168:A177" si="36">ROW()-2</f>
        <v>166</v>
      </c>
      <c r="B168" s="39" t="s">
        <v>150</v>
      </c>
      <c r="C168" s="39" t="s">
        <v>21</v>
      </c>
      <c r="D168" s="39" t="s">
        <v>118</v>
      </c>
      <c r="E168" s="56" t="s">
        <v>127</v>
      </c>
      <c r="F168" s="40">
        <v>10</v>
      </c>
      <c r="G168" s="39" t="s">
        <v>57</v>
      </c>
      <c r="H168" s="41">
        <v>58.5</v>
      </c>
      <c r="I168" s="39">
        <v>61.425</v>
      </c>
      <c r="J168" s="39">
        <v>62.01</v>
      </c>
      <c r="K168" s="56">
        <v>60.645</v>
      </c>
      <c r="L168" s="39">
        <f t="shared" si="26"/>
        <v>7.88385</v>
      </c>
      <c r="M168" s="39">
        <f>F168*K168+表2[[#This Row],[合计暂定数量]]*表2[[#This Row],[税率（13%）]]</f>
        <v>685.2885</v>
      </c>
      <c r="N168" s="57">
        <v>56.02</v>
      </c>
      <c r="O168" s="62">
        <f t="shared" si="35"/>
        <v>56.02</v>
      </c>
      <c r="P168" s="59">
        <f t="shared" si="27"/>
        <v>7.2826</v>
      </c>
      <c r="Q168" s="59">
        <f>F168*O168+表2[[#This Row],[合计暂定数量]]*表2[[#This Row],[税率（13%）]]</f>
        <v>639.0385</v>
      </c>
      <c r="R168" s="63">
        <f t="shared" si="28"/>
        <v>56.02</v>
      </c>
      <c r="S168" s="63">
        <f t="shared" si="29"/>
        <v>-4.625</v>
      </c>
    </row>
    <row r="169" s="23" customFormat="1" spans="1:19">
      <c r="A169" s="38">
        <f t="shared" si="36"/>
        <v>167</v>
      </c>
      <c r="B169" s="39" t="s">
        <v>150</v>
      </c>
      <c r="C169" s="39" t="s">
        <v>21</v>
      </c>
      <c r="D169" s="39" t="s">
        <v>118</v>
      </c>
      <c r="E169" s="56" t="s">
        <v>128</v>
      </c>
      <c r="F169" s="40">
        <v>10</v>
      </c>
      <c r="G169" s="39" t="s">
        <v>57</v>
      </c>
      <c r="H169" s="41">
        <v>78</v>
      </c>
      <c r="I169" s="39">
        <v>81.9</v>
      </c>
      <c r="J169" s="39">
        <v>82.68</v>
      </c>
      <c r="K169" s="56">
        <v>80.86</v>
      </c>
      <c r="L169" s="39">
        <f t="shared" si="26"/>
        <v>10.5118</v>
      </c>
      <c r="M169" s="39">
        <f>F169*K169+表2[[#This Row],[合计暂定数量]]*表2[[#This Row],[税率（13%）]]</f>
        <v>913.718</v>
      </c>
      <c r="N169" s="57">
        <v>71.38</v>
      </c>
      <c r="O169" s="62">
        <f t="shared" si="35"/>
        <v>71.38</v>
      </c>
      <c r="P169" s="59">
        <f t="shared" si="27"/>
        <v>9.2794</v>
      </c>
      <c r="Q169" s="59">
        <f>F169*O169+表2[[#This Row],[合计暂定数量]]*表2[[#This Row],[税率（13%）]]</f>
        <v>818.918</v>
      </c>
      <c r="R169" s="63">
        <f t="shared" si="28"/>
        <v>71.38</v>
      </c>
      <c r="S169" s="63">
        <f t="shared" si="29"/>
        <v>-9.48</v>
      </c>
    </row>
    <row r="170" s="23" customFormat="1" spans="1:19">
      <c r="A170" s="38">
        <f t="shared" si="36"/>
        <v>168</v>
      </c>
      <c r="B170" s="39" t="s">
        <v>150</v>
      </c>
      <c r="C170" s="39" t="s">
        <v>21</v>
      </c>
      <c r="D170" s="39" t="s">
        <v>118</v>
      </c>
      <c r="E170" s="56" t="s">
        <v>129</v>
      </c>
      <c r="F170" s="40">
        <v>10</v>
      </c>
      <c r="G170" s="39" t="s">
        <v>57</v>
      </c>
      <c r="H170" s="41">
        <v>102.375</v>
      </c>
      <c r="I170" s="39">
        <v>107.49375</v>
      </c>
      <c r="J170" s="39">
        <v>108.5175</v>
      </c>
      <c r="K170" s="56">
        <v>106.12875</v>
      </c>
      <c r="L170" s="39">
        <f t="shared" si="26"/>
        <v>13.7967375</v>
      </c>
      <c r="M170" s="39">
        <f>F170*K170+表2[[#This Row],[合计暂定数量]]*表2[[#This Row],[税率（13%）]]</f>
        <v>1199.254875</v>
      </c>
      <c r="N170" s="57">
        <v>92.16</v>
      </c>
      <c r="O170" s="62">
        <f t="shared" si="35"/>
        <v>92.16</v>
      </c>
      <c r="P170" s="59">
        <f t="shared" si="27"/>
        <v>11.9808</v>
      </c>
      <c r="Q170" s="59">
        <f>F170*O170+表2[[#This Row],[合计暂定数量]]*表2[[#This Row],[税率（13%）]]</f>
        <v>1059.567375</v>
      </c>
      <c r="R170" s="63">
        <f t="shared" si="28"/>
        <v>92.16</v>
      </c>
      <c r="S170" s="63">
        <f t="shared" si="29"/>
        <v>-13.96875</v>
      </c>
    </row>
    <row r="171" s="23" customFormat="1" spans="1:19">
      <c r="A171" s="38">
        <f t="shared" si="36"/>
        <v>169</v>
      </c>
      <c r="B171" s="39" t="s">
        <v>150</v>
      </c>
      <c r="C171" s="39" t="s">
        <v>21</v>
      </c>
      <c r="D171" s="39" t="s">
        <v>118</v>
      </c>
      <c r="E171" s="56" t="s">
        <v>130</v>
      </c>
      <c r="F171" s="40">
        <v>10</v>
      </c>
      <c r="G171" s="39" t="s">
        <v>57</v>
      </c>
      <c r="H171" s="41">
        <v>131.625</v>
      </c>
      <c r="I171" s="39">
        <v>138.20625</v>
      </c>
      <c r="J171" s="39">
        <v>139.5225</v>
      </c>
      <c r="K171" s="56">
        <v>136.45125</v>
      </c>
      <c r="L171" s="39">
        <f t="shared" si="26"/>
        <v>17.7386625</v>
      </c>
      <c r="M171" s="39">
        <f>F171*K171+表2[[#This Row],[合计暂定数量]]*表2[[#This Row],[税率（13%）]]</f>
        <v>1541.899125</v>
      </c>
      <c r="N171" s="57">
        <v>121.97</v>
      </c>
      <c r="O171" s="62">
        <f t="shared" si="35"/>
        <v>121.97</v>
      </c>
      <c r="P171" s="59">
        <f t="shared" si="27"/>
        <v>15.8561</v>
      </c>
      <c r="Q171" s="59">
        <f>F171*O171+表2[[#This Row],[合计暂定数量]]*表2[[#This Row],[税率（13%）]]</f>
        <v>1397.086625</v>
      </c>
      <c r="R171" s="63">
        <f t="shared" si="28"/>
        <v>121.97</v>
      </c>
      <c r="S171" s="63">
        <f t="shared" si="29"/>
        <v>-14.48125</v>
      </c>
    </row>
    <row r="172" s="23" customFormat="1" spans="1:19">
      <c r="A172" s="38">
        <f t="shared" si="36"/>
        <v>170</v>
      </c>
      <c r="B172" s="39" t="s">
        <v>150</v>
      </c>
      <c r="C172" s="39" t="s">
        <v>21</v>
      </c>
      <c r="D172" s="39" t="s">
        <v>118</v>
      </c>
      <c r="E172" s="56" t="s">
        <v>131</v>
      </c>
      <c r="F172" s="40">
        <v>10</v>
      </c>
      <c r="G172" s="39" t="s">
        <v>57</v>
      </c>
      <c r="H172" s="41">
        <v>156</v>
      </c>
      <c r="I172" s="39">
        <v>163.8</v>
      </c>
      <c r="J172" s="39">
        <v>165.36</v>
      </c>
      <c r="K172" s="56">
        <v>161.72</v>
      </c>
      <c r="L172" s="39">
        <f t="shared" si="26"/>
        <v>21.0236</v>
      </c>
      <c r="M172" s="39">
        <f>F172*K172+表2[[#This Row],[合计暂定数量]]*表2[[#This Row],[税率（13%）]]</f>
        <v>1827.436</v>
      </c>
      <c r="N172" s="57">
        <v>146.37</v>
      </c>
      <c r="O172" s="62">
        <f t="shared" si="35"/>
        <v>146.37</v>
      </c>
      <c r="P172" s="59">
        <f t="shared" si="27"/>
        <v>19.0281</v>
      </c>
      <c r="Q172" s="59">
        <f>F172*O172+表2[[#This Row],[合计暂定数量]]*表2[[#This Row],[税率（13%）]]</f>
        <v>1673.936</v>
      </c>
      <c r="R172" s="63">
        <f t="shared" si="28"/>
        <v>146.37</v>
      </c>
      <c r="S172" s="63">
        <f t="shared" si="29"/>
        <v>-15.35</v>
      </c>
    </row>
    <row r="173" s="23" customFormat="1" spans="1:19">
      <c r="A173" s="38">
        <f t="shared" si="36"/>
        <v>171</v>
      </c>
      <c r="B173" s="39" t="s">
        <v>151</v>
      </c>
      <c r="C173" s="39" t="s">
        <v>21</v>
      </c>
      <c r="D173" s="39" t="s">
        <v>118</v>
      </c>
      <c r="E173" s="56" t="s">
        <v>119</v>
      </c>
      <c r="F173" s="40">
        <v>20</v>
      </c>
      <c r="G173" s="39" t="s">
        <v>57</v>
      </c>
      <c r="H173" s="41">
        <v>2.925</v>
      </c>
      <c r="I173" s="39">
        <v>3.07125</v>
      </c>
      <c r="J173" s="39">
        <v>3.1005</v>
      </c>
      <c r="K173" s="56">
        <v>3.03225</v>
      </c>
      <c r="L173" s="39">
        <f t="shared" si="26"/>
        <v>0.3941925</v>
      </c>
      <c r="M173" s="39">
        <f>F173*K173+表2[[#This Row],[合计暂定数量]]*表2[[#This Row],[税率（13%）]]</f>
        <v>68.52885</v>
      </c>
      <c r="N173" s="57">
        <v>3.61</v>
      </c>
      <c r="O173" s="62">
        <f t="shared" si="35"/>
        <v>3.03225</v>
      </c>
      <c r="P173" s="59">
        <f t="shared" si="27"/>
        <v>0.3941925</v>
      </c>
      <c r="Q173" s="59">
        <f>F173*O173+表2[[#This Row],[合计暂定数量]]*表2[[#This Row],[税率（13%）]]</f>
        <v>68.52885</v>
      </c>
      <c r="R173" s="63">
        <f t="shared" si="28"/>
        <v>0</v>
      </c>
      <c r="S173" s="63">
        <f t="shared" si="29"/>
        <v>0.57775</v>
      </c>
    </row>
    <row r="174" s="23" customFormat="1" spans="1:19">
      <c r="A174" s="38">
        <f t="shared" si="36"/>
        <v>172</v>
      </c>
      <c r="B174" s="39" t="s">
        <v>151</v>
      </c>
      <c r="C174" s="39" t="s">
        <v>21</v>
      </c>
      <c r="D174" s="39" t="s">
        <v>118</v>
      </c>
      <c r="E174" s="56" t="s">
        <v>120</v>
      </c>
      <c r="F174" s="40">
        <v>20</v>
      </c>
      <c r="G174" s="39" t="s">
        <v>57</v>
      </c>
      <c r="H174" s="41">
        <v>4.875</v>
      </c>
      <c r="I174" s="39">
        <v>5.11875</v>
      </c>
      <c r="J174" s="39">
        <v>5.1675</v>
      </c>
      <c r="K174" s="56">
        <v>5.05375</v>
      </c>
      <c r="L174" s="39">
        <f t="shared" si="26"/>
        <v>0.6569875</v>
      </c>
      <c r="M174" s="39">
        <f>F174*K174+表2[[#This Row],[合计暂定数量]]*表2[[#This Row],[税率（13%）]]</f>
        <v>114.21475</v>
      </c>
      <c r="N174" s="57">
        <v>4.51</v>
      </c>
      <c r="O174" s="62">
        <f t="shared" si="35"/>
        <v>4.51</v>
      </c>
      <c r="P174" s="59">
        <f t="shared" si="27"/>
        <v>0.5863</v>
      </c>
      <c r="Q174" s="59">
        <f>F174*O174+表2[[#This Row],[合计暂定数量]]*表2[[#This Row],[税率（13%）]]</f>
        <v>103.33975</v>
      </c>
      <c r="R174" s="63">
        <f t="shared" si="28"/>
        <v>4.51</v>
      </c>
      <c r="S174" s="63">
        <f t="shared" si="29"/>
        <v>-0.54375</v>
      </c>
    </row>
    <row r="175" s="23" customFormat="1" spans="1:19">
      <c r="A175" s="38">
        <f t="shared" si="36"/>
        <v>173</v>
      </c>
      <c r="B175" s="39" t="s">
        <v>151</v>
      </c>
      <c r="C175" s="39" t="s">
        <v>21</v>
      </c>
      <c r="D175" s="39" t="s">
        <v>118</v>
      </c>
      <c r="E175" s="56" t="s">
        <v>121</v>
      </c>
      <c r="F175" s="40">
        <v>20</v>
      </c>
      <c r="G175" s="39" t="s">
        <v>57</v>
      </c>
      <c r="H175" s="41">
        <v>7.8</v>
      </c>
      <c r="I175" s="39">
        <v>8.19</v>
      </c>
      <c r="J175" s="39">
        <v>8.268</v>
      </c>
      <c r="K175" s="56">
        <v>8.086</v>
      </c>
      <c r="L175" s="39">
        <f t="shared" si="26"/>
        <v>1.05118</v>
      </c>
      <c r="M175" s="39">
        <f>F175*K175+表2[[#This Row],[合计暂定数量]]*表2[[#This Row],[税率（13%）]]</f>
        <v>182.7436</v>
      </c>
      <c r="N175" s="57">
        <v>7.23</v>
      </c>
      <c r="O175" s="62">
        <f t="shared" si="35"/>
        <v>7.23</v>
      </c>
      <c r="P175" s="59">
        <f t="shared" si="27"/>
        <v>0.9399</v>
      </c>
      <c r="Q175" s="59">
        <f>F175*O175+表2[[#This Row],[合计暂定数量]]*表2[[#This Row],[税率（13%）]]</f>
        <v>165.6236</v>
      </c>
      <c r="R175" s="63">
        <f t="shared" si="28"/>
        <v>7.23</v>
      </c>
      <c r="S175" s="63">
        <f t="shared" si="29"/>
        <v>-0.856</v>
      </c>
    </row>
    <row r="176" s="23" customFormat="1" spans="1:19">
      <c r="A176" s="38">
        <f t="shared" si="36"/>
        <v>174</v>
      </c>
      <c r="B176" s="39" t="s">
        <v>151</v>
      </c>
      <c r="C176" s="39" t="s">
        <v>21</v>
      </c>
      <c r="D176" s="39" t="s">
        <v>118</v>
      </c>
      <c r="E176" s="56" t="s">
        <v>122</v>
      </c>
      <c r="F176" s="40">
        <v>20</v>
      </c>
      <c r="G176" s="39" t="s">
        <v>57</v>
      </c>
      <c r="H176" s="41">
        <v>11.7</v>
      </c>
      <c r="I176" s="39">
        <v>12.285</v>
      </c>
      <c r="J176" s="39">
        <v>12.402</v>
      </c>
      <c r="K176" s="56">
        <v>12.129</v>
      </c>
      <c r="L176" s="39">
        <f t="shared" si="26"/>
        <v>1.57677</v>
      </c>
      <c r="M176" s="39">
        <f>F176*K176+表2[[#This Row],[合计暂定数量]]*表2[[#This Row],[税率（13%）]]</f>
        <v>274.1154</v>
      </c>
      <c r="N176" s="57">
        <v>10.84</v>
      </c>
      <c r="O176" s="62">
        <f t="shared" si="35"/>
        <v>10.84</v>
      </c>
      <c r="P176" s="59">
        <f t="shared" si="27"/>
        <v>1.4092</v>
      </c>
      <c r="Q176" s="59">
        <f>F176*O176+表2[[#This Row],[合计暂定数量]]*表2[[#This Row],[税率（13%）]]</f>
        <v>248.3354</v>
      </c>
      <c r="R176" s="63">
        <f t="shared" si="28"/>
        <v>10.84</v>
      </c>
      <c r="S176" s="63">
        <f t="shared" si="29"/>
        <v>-1.289</v>
      </c>
    </row>
    <row r="177" s="23" customFormat="1" spans="1:19">
      <c r="A177" s="38">
        <f t="shared" si="36"/>
        <v>175</v>
      </c>
      <c r="B177" s="39" t="s">
        <v>151</v>
      </c>
      <c r="C177" s="39" t="s">
        <v>21</v>
      </c>
      <c r="D177" s="39" t="s">
        <v>118</v>
      </c>
      <c r="E177" s="56" t="s">
        <v>123</v>
      </c>
      <c r="F177" s="40">
        <v>20</v>
      </c>
      <c r="G177" s="39" t="s">
        <v>57</v>
      </c>
      <c r="H177" s="41">
        <v>17.55</v>
      </c>
      <c r="I177" s="39">
        <v>20</v>
      </c>
      <c r="J177" s="39">
        <v>18.603</v>
      </c>
      <c r="K177" s="56">
        <v>18.7176666666667</v>
      </c>
      <c r="L177" s="39">
        <f t="shared" si="26"/>
        <v>2.43329666666667</v>
      </c>
      <c r="M177" s="39">
        <f>F177*K177+表2[[#This Row],[合计暂定数量]]*表2[[#This Row],[税率（13%）]]</f>
        <v>423.019266666667</v>
      </c>
      <c r="N177" s="57">
        <v>14.46</v>
      </c>
      <c r="O177" s="62">
        <f t="shared" si="35"/>
        <v>14.46</v>
      </c>
      <c r="P177" s="59">
        <f t="shared" si="27"/>
        <v>1.8798</v>
      </c>
      <c r="Q177" s="59">
        <f>F177*O177+表2[[#This Row],[合计暂定数量]]*表2[[#This Row],[税率（13%）]]</f>
        <v>337.865933333333</v>
      </c>
      <c r="R177" s="63">
        <f t="shared" si="28"/>
        <v>14.46</v>
      </c>
      <c r="S177" s="63">
        <f t="shared" si="29"/>
        <v>-4.25766666666667</v>
      </c>
    </row>
    <row r="178" s="23" customFormat="1" spans="1:19">
      <c r="A178" s="38">
        <f t="shared" ref="A178:A187" si="37">ROW()-2</f>
        <v>176</v>
      </c>
      <c r="B178" s="39" t="s">
        <v>151</v>
      </c>
      <c r="C178" s="39" t="s">
        <v>21</v>
      </c>
      <c r="D178" s="39" t="s">
        <v>118</v>
      </c>
      <c r="E178" s="56" t="s">
        <v>124</v>
      </c>
      <c r="F178" s="40">
        <v>20</v>
      </c>
      <c r="G178" s="39" t="s">
        <v>57</v>
      </c>
      <c r="H178" s="41">
        <v>32.175</v>
      </c>
      <c r="I178" s="39">
        <v>33.78375</v>
      </c>
      <c r="J178" s="39">
        <v>34.1055</v>
      </c>
      <c r="K178" s="56">
        <v>33.35475</v>
      </c>
      <c r="L178" s="39">
        <f t="shared" si="26"/>
        <v>4.3361175</v>
      </c>
      <c r="M178" s="39">
        <f>F178*K178+表2[[#This Row],[合计暂定数量]]*表2[[#This Row],[税率（13%）]]</f>
        <v>753.81735</v>
      </c>
      <c r="N178" s="57">
        <v>32.53</v>
      </c>
      <c r="O178" s="62">
        <f t="shared" si="35"/>
        <v>32.53</v>
      </c>
      <c r="P178" s="59">
        <f t="shared" si="27"/>
        <v>4.2289</v>
      </c>
      <c r="Q178" s="59">
        <f>F178*O178+表2[[#This Row],[合计暂定数量]]*表2[[#This Row],[税率（13%）]]</f>
        <v>737.32235</v>
      </c>
      <c r="R178" s="63">
        <f t="shared" si="28"/>
        <v>32.53</v>
      </c>
      <c r="S178" s="63">
        <f t="shared" si="29"/>
        <v>-0.824749999999995</v>
      </c>
    </row>
    <row r="179" s="23" customFormat="1" spans="1:19">
      <c r="A179" s="38">
        <f t="shared" si="37"/>
        <v>177</v>
      </c>
      <c r="B179" s="39" t="s">
        <v>151</v>
      </c>
      <c r="C179" s="39" t="s">
        <v>21</v>
      </c>
      <c r="D179" s="39" t="s">
        <v>118</v>
      </c>
      <c r="E179" s="56" t="s">
        <v>125</v>
      </c>
      <c r="F179" s="40">
        <v>20</v>
      </c>
      <c r="G179" s="39" t="s">
        <v>57</v>
      </c>
      <c r="H179" s="41">
        <v>43.875</v>
      </c>
      <c r="I179" s="39">
        <v>46.06875</v>
      </c>
      <c r="J179" s="39">
        <v>46.5075</v>
      </c>
      <c r="K179" s="56">
        <v>45.48375</v>
      </c>
      <c r="L179" s="39">
        <f t="shared" si="26"/>
        <v>5.9128875</v>
      </c>
      <c r="M179" s="39">
        <f>F179*K179+表2[[#This Row],[合计暂定数量]]*表2[[#This Row],[税率（13%）]]</f>
        <v>1027.93275</v>
      </c>
      <c r="N179" s="57">
        <v>42.46</v>
      </c>
      <c r="O179" s="62">
        <f t="shared" si="35"/>
        <v>42.46</v>
      </c>
      <c r="P179" s="59">
        <f t="shared" si="27"/>
        <v>5.5198</v>
      </c>
      <c r="Q179" s="59">
        <f>F179*O179+表2[[#This Row],[合计暂定数量]]*表2[[#This Row],[税率（13%）]]</f>
        <v>967.45775</v>
      </c>
      <c r="R179" s="63">
        <f t="shared" si="28"/>
        <v>42.46</v>
      </c>
      <c r="S179" s="63">
        <f t="shared" si="29"/>
        <v>-3.02374999999999</v>
      </c>
    </row>
    <row r="180" s="23" customFormat="1" spans="1:19">
      <c r="A180" s="38">
        <f t="shared" si="37"/>
        <v>178</v>
      </c>
      <c r="B180" s="39" t="s">
        <v>151</v>
      </c>
      <c r="C180" s="39" t="s">
        <v>21</v>
      </c>
      <c r="D180" s="39" t="s">
        <v>118</v>
      </c>
      <c r="E180" s="56" t="s">
        <v>126</v>
      </c>
      <c r="F180" s="40">
        <v>20</v>
      </c>
      <c r="G180" s="39" t="s">
        <v>57</v>
      </c>
      <c r="H180" s="41">
        <v>63.375</v>
      </c>
      <c r="I180" s="39">
        <v>66.54375</v>
      </c>
      <c r="J180" s="39">
        <v>67.1775</v>
      </c>
      <c r="K180" s="56">
        <v>65.69875</v>
      </c>
      <c r="L180" s="39">
        <f t="shared" si="26"/>
        <v>8.5408375</v>
      </c>
      <c r="M180" s="39">
        <f>F180*K180+表2[[#This Row],[合计暂定数量]]*表2[[#This Row],[税率（13%）]]</f>
        <v>1484.79175</v>
      </c>
      <c r="N180" s="57">
        <v>71.38</v>
      </c>
      <c r="O180" s="57">
        <f t="shared" si="35"/>
        <v>65.69875</v>
      </c>
      <c r="P180" s="59">
        <f t="shared" si="27"/>
        <v>8.5408375</v>
      </c>
      <c r="Q180" s="59">
        <f>F180*O180+表2[[#This Row],[合计暂定数量]]*表2[[#This Row],[税率（13%）]]</f>
        <v>1484.79175</v>
      </c>
      <c r="R180" s="63">
        <f t="shared" si="28"/>
        <v>0</v>
      </c>
      <c r="S180" s="63">
        <f t="shared" si="29"/>
        <v>5.68124999999999</v>
      </c>
    </row>
    <row r="181" s="23" customFormat="1" spans="1:19">
      <c r="A181" s="38">
        <f t="shared" si="37"/>
        <v>179</v>
      </c>
      <c r="B181" s="39" t="s">
        <v>151</v>
      </c>
      <c r="C181" s="39" t="s">
        <v>21</v>
      </c>
      <c r="D181" s="39" t="s">
        <v>118</v>
      </c>
      <c r="E181" s="56" t="s">
        <v>127</v>
      </c>
      <c r="F181" s="40">
        <v>20</v>
      </c>
      <c r="G181" s="39" t="s">
        <v>57</v>
      </c>
      <c r="H181" s="41">
        <v>78</v>
      </c>
      <c r="I181" s="39">
        <v>81.9</v>
      </c>
      <c r="J181" s="39">
        <v>82.68</v>
      </c>
      <c r="K181" s="56">
        <v>80.86</v>
      </c>
      <c r="L181" s="39">
        <f t="shared" si="26"/>
        <v>10.5118</v>
      </c>
      <c r="M181" s="39">
        <f>F181*K181+表2[[#This Row],[合计暂定数量]]*表2[[#This Row],[税率（13%）]]</f>
        <v>1827.436</v>
      </c>
      <c r="N181" s="57">
        <v>94.87</v>
      </c>
      <c r="O181" s="57">
        <f t="shared" si="35"/>
        <v>80.86</v>
      </c>
      <c r="P181" s="59">
        <f t="shared" si="27"/>
        <v>10.5118</v>
      </c>
      <c r="Q181" s="59">
        <f>F181*O181+表2[[#This Row],[合计暂定数量]]*表2[[#This Row],[税率（13%）]]</f>
        <v>1827.436</v>
      </c>
      <c r="R181" s="63">
        <f t="shared" si="28"/>
        <v>0</v>
      </c>
      <c r="S181" s="63">
        <f t="shared" si="29"/>
        <v>14.01</v>
      </c>
    </row>
    <row r="182" s="23" customFormat="1" spans="1:19">
      <c r="A182" s="38">
        <f t="shared" si="37"/>
        <v>180</v>
      </c>
      <c r="B182" s="39" t="s">
        <v>151</v>
      </c>
      <c r="C182" s="39" t="s">
        <v>21</v>
      </c>
      <c r="D182" s="39" t="s">
        <v>118</v>
      </c>
      <c r="E182" s="56" t="s">
        <v>128</v>
      </c>
      <c r="F182" s="40">
        <v>20</v>
      </c>
      <c r="G182" s="39" t="s">
        <v>57</v>
      </c>
      <c r="H182" s="41">
        <v>82.875</v>
      </c>
      <c r="I182" s="39">
        <v>87.01875</v>
      </c>
      <c r="J182" s="39">
        <v>87.8475</v>
      </c>
      <c r="K182" s="56">
        <v>85.91375</v>
      </c>
      <c r="L182" s="39">
        <f t="shared" si="26"/>
        <v>11.1687875</v>
      </c>
      <c r="M182" s="39">
        <f>F182*K182+表2[[#This Row],[合计暂定数量]]*表2[[#This Row],[税率（13%）]]</f>
        <v>1941.65075</v>
      </c>
      <c r="N182" s="57">
        <v>92.16</v>
      </c>
      <c r="O182" s="62">
        <f t="shared" si="35"/>
        <v>85.91375</v>
      </c>
      <c r="P182" s="59">
        <f t="shared" si="27"/>
        <v>11.1687875</v>
      </c>
      <c r="Q182" s="59">
        <f>F182*O182+表2[[#This Row],[合计暂定数量]]*表2[[#This Row],[税率（13%）]]</f>
        <v>1941.65075</v>
      </c>
      <c r="R182" s="63">
        <f t="shared" si="28"/>
        <v>0</v>
      </c>
      <c r="S182" s="63">
        <f t="shared" si="29"/>
        <v>6.24624999999999</v>
      </c>
    </row>
    <row r="183" s="23" customFormat="1" spans="1:19">
      <c r="A183" s="38">
        <f t="shared" si="37"/>
        <v>181</v>
      </c>
      <c r="B183" s="39" t="s">
        <v>152</v>
      </c>
      <c r="C183" s="39" t="s">
        <v>21</v>
      </c>
      <c r="D183" s="39" t="s">
        <v>118</v>
      </c>
      <c r="E183" s="56" t="s">
        <v>153</v>
      </c>
      <c r="F183" s="40">
        <v>20</v>
      </c>
      <c r="G183" s="39" t="s">
        <v>57</v>
      </c>
      <c r="H183" s="41">
        <v>0.975</v>
      </c>
      <c r="I183" s="39">
        <v>1.02375</v>
      </c>
      <c r="J183" s="39">
        <v>1.0335</v>
      </c>
      <c r="K183" s="56">
        <v>1.01075</v>
      </c>
      <c r="L183" s="39">
        <f t="shared" si="26"/>
        <v>0.1313975</v>
      </c>
      <c r="M183" s="39">
        <f>F183*K183+表2[[#This Row],[合计暂定数量]]*表2[[#This Row],[税率（13%）]]</f>
        <v>22.84295</v>
      </c>
      <c r="N183" s="57">
        <v>0.9</v>
      </c>
      <c r="O183" s="62">
        <f t="shared" si="35"/>
        <v>0.9</v>
      </c>
      <c r="P183" s="59">
        <f t="shared" si="27"/>
        <v>0.117</v>
      </c>
      <c r="Q183" s="59">
        <f>F183*O183+表2[[#This Row],[合计暂定数量]]*表2[[#This Row],[税率（13%）]]</f>
        <v>20.62795</v>
      </c>
      <c r="R183" s="63">
        <f t="shared" si="28"/>
        <v>0.9</v>
      </c>
      <c r="S183" s="63">
        <f t="shared" si="29"/>
        <v>-0.11075</v>
      </c>
    </row>
    <row r="184" s="23" customFormat="1" spans="1:19">
      <c r="A184" s="38">
        <f t="shared" si="37"/>
        <v>182</v>
      </c>
      <c r="B184" s="39" t="s">
        <v>152</v>
      </c>
      <c r="C184" s="39" t="s">
        <v>21</v>
      </c>
      <c r="D184" s="39" t="s">
        <v>118</v>
      </c>
      <c r="E184" s="56" t="s">
        <v>154</v>
      </c>
      <c r="F184" s="40">
        <v>20</v>
      </c>
      <c r="G184" s="39" t="s">
        <v>57</v>
      </c>
      <c r="H184" s="41">
        <v>0.975</v>
      </c>
      <c r="I184" s="39">
        <v>1.02375</v>
      </c>
      <c r="J184" s="39">
        <v>1.0335</v>
      </c>
      <c r="K184" s="56">
        <v>1.01075</v>
      </c>
      <c r="L184" s="39">
        <f t="shared" si="26"/>
        <v>0.1313975</v>
      </c>
      <c r="M184" s="39">
        <f>F184*K184+表2[[#This Row],[合计暂定数量]]*表2[[#This Row],[税率（13%）]]</f>
        <v>22.84295</v>
      </c>
      <c r="N184" s="57">
        <v>0.9</v>
      </c>
      <c r="O184" s="62">
        <f t="shared" si="35"/>
        <v>0.9</v>
      </c>
      <c r="P184" s="59">
        <f t="shared" si="27"/>
        <v>0.117</v>
      </c>
      <c r="Q184" s="59">
        <f>F184*O184+表2[[#This Row],[合计暂定数量]]*表2[[#This Row],[税率（13%）]]</f>
        <v>20.62795</v>
      </c>
      <c r="R184" s="63">
        <f t="shared" si="28"/>
        <v>0.9</v>
      </c>
      <c r="S184" s="63">
        <f t="shared" si="29"/>
        <v>-0.11075</v>
      </c>
    </row>
    <row r="185" s="23" customFormat="1" spans="1:19">
      <c r="A185" s="38">
        <f t="shared" si="37"/>
        <v>183</v>
      </c>
      <c r="B185" s="39" t="s">
        <v>152</v>
      </c>
      <c r="C185" s="39" t="s">
        <v>21</v>
      </c>
      <c r="D185" s="39" t="s">
        <v>118</v>
      </c>
      <c r="E185" s="56" t="s">
        <v>155</v>
      </c>
      <c r="F185" s="40">
        <v>20</v>
      </c>
      <c r="G185" s="39" t="s">
        <v>57</v>
      </c>
      <c r="H185" s="41">
        <v>1.95</v>
      </c>
      <c r="I185" s="39">
        <v>2.0475</v>
      </c>
      <c r="J185" s="39">
        <v>2.067</v>
      </c>
      <c r="K185" s="56">
        <v>2.0215</v>
      </c>
      <c r="L185" s="39">
        <f t="shared" si="26"/>
        <v>0.262795</v>
      </c>
      <c r="M185" s="39">
        <f>F185*K185+表2[[#This Row],[合计暂定数量]]*表2[[#This Row],[税率（13%）]]</f>
        <v>45.6859</v>
      </c>
      <c r="N185" s="57">
        <v>1.81</v>
      </c>
      <c r="O185" s="62">
        <f t="shared" si="35"/>
        <v>1.81</v>
      </c>
      <c r="P185" s="59">
        <f t="shared" si="27"/>
        <v>0.2353</v>
      </c>
      <c r="Q185" s="59">
        <f>F185*O185+表2[[#This Row],[合计暂定数量]]*表2[[#This Row],[税率（13%）]]</f>
        <v>41.4559</v>
      </c>
      <c r="R185" s="63">
        <f t="shared" si="28"/>
        <v>1.81</v>
      </c>
      <c r="S185" s="63">
        <f t="shared" si="29"/>
        <v>-0.2115</v>
      </c>
    </row>
    <row r="186" s="23" customFormat="1" spans="1:19">
      <c r="A186" s="38">
        <f t="shared" si="37"/>
        <v>184</v>
      </c>
      <c r="B186" s="39" t="s">
        <v>152</v>
      </c>
      <c r="C186" s="39" t="s">
        <v>21</v>
      </c>
      <c r="D186" s="39" t="s">
        <v>118</v>
      </c>
      <c r="E186" s="56" t="s">
        <v>156</v>
      </c>
      <c r="F186" s="40">
        <v>20</v>
      </c>
      <c r="G186" s="39" t="s">
        <v>57</v>
      </c>
      <c r="H186" s="41">
        <v>1.95</v>
      </c>
      <c r="I186" s="39">
        <v>2.0475</v>
      </c>
      <c r="J186" s="39">
        <v>2.067</v>
      </c>
      <c r="K186" s="56">
        <v>2.0215</v>
      </c>
      <c r="L186" s="39">
        <f t="shared" si="26"/>
        <v>0.262795</v>
      </c>
      <c r="M186" s="39">
        <f>F186*K186+表2[[#This Row],[合计暂定数量]]*表2[[#This Row],[税率（13%）]]</f>
        <v>45.6859</v>
      </c>
      <c r="N186" s="57">
        <v>1.81</v>
      </c>
      <c r="O186" s="62">
        <f t="shared" si="35"/>
        <v>1.81</v>
      </c>
      <c r="P186" s="59">
        <f t="shared" si="27"/>
        <v>0.2353</v>
      </c>
      <c r="Q186" s="59">
        <f>F186*O186+表2[[#This Row],[合计暂定数量]]*表2[[#This Row],[税率（13%）]]</f>
        <v>41.4559</v>
      </c>
      <c r="R186" s="63">
        <f t="shared" si="28"/>
        <v>1.81</v>
      </c>
      <c r="S186" s="63">
        <f t="shared" si="29"/>
        <v>-0.2115</v>
      </c>
    </row>
    <row r="187" s="23" customFormat="1" spans="1:19">
      <c r="A187" s="38">
        <f t="shared" si="37"/>
        <v>185</v>
      </c>
      <c r="B187" s="39" t="s">
        <v>152</v>
      </c>
      <c r="C187" s="39" t="s">
        <v>21</v>
      </c>
      <c r="D187" s="39" t="s">
        <v>118</v>
      </c>
      <c r="E187" s="56" t="s">
        <v>157</v>
      </c>
      <c r="F187" s="40">
        <v>20</v>
      </c>
      <c r="G187" s="39" t="s">
        <v>57</v>
      </c>
      <c r="H187" s="41">
        <v>4.875</v>
      </c>
      <c r="I187" s="39">
        <v>5.11875</v>
      </c>
      <c r="J187" s="39">
        <v>5.1675</v>
      </c>
      <c r="K187" s="56">
        <v>5.05375</v>
      </c>
      <c r="L187" s="39">
        <f t="shared" si="26"/>
        <v>0.6569875</v>
      </c>
      <c r="M187" s="39">
        <f>F187*K187+表2[[#This Row],[合计暂定数量]]*表2[[#This Row],[税率（13%）]]</f>
        <v>114.21475</v>
      </c>
      <c r="N187" s="57">
        <v>4.51</v>
      </c>
      <c r="O187" s="62">
        <f t="shared" si="35"/>
        <v>4.51</v>
      </c>
      <c r="P187" s="59">
        <f t="shared" si="27"/>
        <v>0.5863</v>
      </c>
      <c r="Q187" s="59">
        <f>F187*O187+表2[[#This Row],[合计暂定数量]]*表2[[#This Row],[税率（13%）]]</f>
        <v>103.33975</v>
      </c>
      <c r="R187" s="63">
        <f t="shared" si="28"/>
        <v>4.51</v>
      </c>
      <c r="S187" s="63">
        <f t="shared" si="29"/>
        <v>-0.54375</v>
      </c>
    </row>
    <row r="188" s="23" customFormat="1" spans="1:19">
      <c r="A188" s="38">
        <f t="shared" ref="A188:A197" si="38">ROW()-2</f>
        <v>186</v>
      </c>
      <c r="B188" s="39" t="s">
        <v>152</v>
      </c>
      <c r="C188" s="39" t="s">
        <v>21</v>
      </c>
      <c r="D188" s="39" t="s">
        <v>118</v>
      </c>
      <c r="E188" s="56" t="s">
        <v>158</v>
      </c>
      <c r="F188" s="40">
        <v>20</v>
      </c>
      <c r="G188" s="39" t="s">
        <v>57</v>
      </c>
      <c r="H188" s="41">
        <v>5.85</v>
      </c>
      <c r="I188" s="39">
        <v>6.1425</v>
      </c>
      <c r="J188" s="39">
        <v>6.201</v>
      </c>
      <c r="K188" s="56">
        <v>6.0645</v>
      </c>
      <c r="L188" s="39">
        <f t="shared" si="26"/>
        <v>0.788385</v>
      </c>
      <c r="M188" s="39">
        <f>F188*K188+表2[[#This Row],[合计暂定数量]]*表2[[#This Row],[税率（13%）]]</f>
        <v>137.0577</v>
      </c>
      <c r="N188" s="57">
        <v>5.42</v>
      </c>
      <c r="O188" s="62">
        <f t="shared" si="35"/>
        <v>5.42</v>
      </c>
      <c r="P188" s="59">
        <f t="shared" si="27"/>
        <v>0.7046</v>
      </c>
      <c r="Q188" s="59">
        <f>F188*O188+表2[[#This Row],[合计暂定数量]]*表2[[#This Row],[税率（13%）]]</f>
        <v>124.1677</v>
      </c>
      <c r="R188" s="63">
        <f t="shared" si="28"/>
        <v>5.42</v>
      </c>
      <c r="S188" s="63">
        <f t="shared" si="29"/>
        <v>-0.6445</v>
      </c>
    </row>
    <row r="189" s="23" customFormat="1" spans="1:19">
      <c r="A189" s="38">
        <f t="shared" si="38"/>
        <v>187</v>
      </c>
      <c r="B189" s="39" t="s">
        <v>152</v>
      </c>
      <c r="C189" s="39" t="s">
        <v>21</v>
      </c>
      <c r="D189" s="39" t="s">
        <v>118</v>
      </c>
      <c r="E189" s="56" t="s">
        <v>159</v>
      </c>
      <c r="F189" s="40">
        <v>20</v>
      </c>
      <c r="G189" s="39" t="s">
        <v>57</v>
      </c>
      <c r="H189" s="41">
        <v>9.75</v>
      </c>
      <c r="I189" s="39">
        <v>10.2375</v>
      </c>
      <c r="J189" s="39">
        <v>10.335</v>
      </c>
      <c r="K189" s="56">
        <v>10.1075</v>
      </c>
      <c r="L189" s="39">
        <f t="shared" si="26"/>
        <v>1.313975</v>
      </c>
      <c r="M189" s="39">
        <f>F189*K189+表2[[#This Row],[合计暂定数量]]*表2[[#This Row],[税率（13%）]]</f>
        <v>228.4295</v>
      </c>
      <c r="N189" s="57">
        <v>9.94</v>
      </c>
      <c r="O189" s="62">
        <f t="shared" si="35"/>
        <v>9.94</v>
      </c>
      <c r="P189" s="59">
        <f t="shared" si="27"/>
        <v>1.2922</v>
      </c>
      <c r="Q189" s="59">
        <f>F189*O189+表2[[#This Row],[合计暂定数量]]*表2[[#This Row],[税率（13%）]]</f>
        <v>225.0795</v>
      </c>
      <c r="R189" s="63">
        <f t="shared" si="28"/>
        <v>9.94</v>
      </c>
      <c r="S189" s="63">
        <f t="shared" si="29"/>
        <v>-0.1675</v>
      </c>
    </row>
    <row r="190" s="23" customFormat="1" spans="1:19">
      <c r="A190" s="38">
        <f t="shared" si="38"/>
        <v>188</v>
      </c>
      <c r="B190" s="39" t="s">
        <v>152</v>
      </c>
      <c r="C190" s="39" t="s">
        <v>21</v>
      </c>
      <c r="D190" s="39" t="s">
        <v>118</v>
      </c>
      <c r="E190" s="56" t="s">
        <v>160</v>
      </c>
      <c r="F190" s="40">
        <v>20</v>
      </c>
      <c r="G190" s="39" t="s">
        <v>57</v>
      </c>
      <c r="H190" s="41">
        <v>14.625</v>
      </c>
      <c r="I190" s="39">
        <v>17</v>
      </c>
      <c r="J190" s="39">
        <v>15.5025</v>
      </c>
      <c r="K190" s="56">
        <v>15.7091666666667</v>
      </c>
      <c r="L190" s="39">
        <f t="shared" si="26"/>
        <v>2.04219166666667</v>
      </c>
      <c r="M190" s="39">
        <f>F190*K190+表2[[#This Row],[合计暂定数量]]*表2[[#This Row],[税率（13%）]]</f>
        <v>355.027166666667</v>
      </c>
      <c r="N190" s="57">
        <v>16.26</v>
      </c>
      <c r="O190" s="57">
        <f t="shared" si="35"/>
        <v>15.7091666666667</v>
      </c>
      <c r="P190" s="59">
        <f t="shared" si="27"/>
        <v>2.04219166666667</v>
      </c>
      <c r="Q190" s="59">
        <f>F190*O190+表2[[#This Row],[合计暂定数量]]*表2[[#This Row],[税率（13%）]]</f>
        <v>355.027166666667</v>
      </c>
      <c r="R190" s="63">
        <f t="shared" si="28"/>
        <v>0</v>
      </c>
      <c r="S190" s="63">
        <f t="shared" si="29"/>
        <v>0.550833333333335</v>
      </c>
    </row>
    <row r="191" s="23" customFormat="1" spans="1:19">
      <c r="A191" s="38">
        <f t="shared" si="38"/>
        <v>189</v>
      </c>
      <c r="B191" s="39" t="s">
        <v>152</v>
      </c>
      <c r="C191" s="39" t="s">
        <v>21</v>
      </c>
      <c r="D191" s="39" t="s">
        <v>118</v>
      </c>
      <c r="E191" s="56" t="s">
        <v>161</v>
      </c>
      <c r="F191" s="40">
        <v>20</v>
      </c>
      <c r="G191" s="39" t="s">
        <v>57</v>
      </c>
      <c r="H191" s="41">
        <v>29.25</v>
      </c>
      <c r="I191" s="39">
        <v>30.7125</v>
      </c>
      <c r="J191" s="39">
        <v>31.005</v>
      </c>
      <c r="K191" s="56">
        <v>30.3225</v>
      </c>
      <c r="L191" s="39">
        <f t="shared" si="26"/>
        <v>3.941925</v>
      </c>
      <c r="M191" s="39">
        <f>F191*K191+表2[[#This Row],[合计暂定数量]]*表2[[#This Row],[税率（13%）]]</f>
        <v>685.2885</v>
      </c>
      <c r="N191" s="57">
        <v>27.11</v>
      </c>
      <c r="O191" s="57">
        <f t="shared" si="35"/>
        <v>27.11</v>
      </c>
      <c r="P191" s="59">
        <f t="shared" si="27"/>
        <v>3.5243</v>
      </c>
      <c r="Q191" s="59">
        <f>F191*O191+表2[[#This Row],[合计暂定数量]]*表2[[#This Row],[税率（13%）]]</f>
        <v>621.0385</v>
      </c>
      <c r="R191" s="63">
        <f t="shared" si="28"/>
        <v>27.11</v>
      </c>
      <c r="S191" s="63">
        <f t="shared" si="29"/>
        <v>-3.2125</v>
      </c>
    </row>
    <row r="192" s="23" customFormat="1" spans="1:19">
      <c r="A192" s="38">
        <f t="shared" si="38"/>
        <v>190</v>
      </c>
      <c r="B192" s="39" t="s">
        <v>152</v>
      </c>
      <c r="C192" s="39" t="s">
        <v>21</v>
      </c>
      <c r="D192" s="39" t="s">
        <v>118</v>
      </c>
      <c r="E192" s="56" t="s">
        <v>162</v>
      </c>
      <c r="F192" s="40">
        <v>20</v>
      </c>
      <c r="G192" s="39" t="s">
        <v>57</v>
      </c>
      <c r="H192" s="41">
        <v>39</v>
      </c>
      <c r="I192" s="39">
        <v>40.95</v>
      </c>
      <c r="J192" s="39">
        <v>41.34</v>
      </c>
      <c r="K192" s="56">
        <v>40.43</v>
      </c>
      <c r="L192" s="39">
        <f t="shared" si="26"/>
        <v>5.2559</v>
      </c>
      <c r="M192" s="39">
        <f>F192*K192+表2[[#This Row],[合计暂定数量]]*表2[[#This Row],[税率（13%）]]</f>
        <v>913.718</v>
      </c>
      <c r="N192" s="57">
        <v>40.66</v>
      </c>
      <c r="O192" s="62">
        <f t="shared" si="35"/>
        <v>40.43</v>
      </c>
      <c r="P192" s="59">
        <f t="shared" si="27"/>
        <v>5.2559</v>
      </c>
      <c r="Q192" s="59">
        <f>F192*O192+表2[[#This Row],[合计暂定数量]]*表2[[#This Row],[税率（13%）]]</f>
        <v>913.718</v>
      </c>
      <c r="R192" s="63">
        <f t="shared" si="28"/>
        <v>0</v>
      </c>
      <c r="S192" s="63">
        <f t="shared" si="29"/>
        <v>0.229999999999997</v>
      </c>
    </row>
    <row r="193" s="23" customFormat="1" spans="1:19">
      <c r="A193" s="38">
        <f t="shared" si="38"/>
        <v>191</v>
      </c>
      <c r="B193" s="39" t="s">
        <v>152</v>
      </c>
      <c r="C193" s="39" t="s">
        <v>21</v>
      </c>
      <c r="D193" s="39" t="s">
        <v>118</v>
      </c>
      <c r="E193" s="56" t="s">
        <v>163</v>
      </c>
      <c r="F193" s="40">
        <v>20</v>
      </c>
      <c r="G193" s="39" t="s">
        <v>57</v>
      </c>
      <c r="H193" s="41">
        <v>43.875</v>
      </c>
      <c r="I193" s="39">
        <v>46.06875</v>
      </c>
      <c r="J193" s="39">
        <v>46.5075</v>
      </c>
      <c r="K193" s="56">
        <v>45.48375</v>
      </c>
      <c r="L193" s="39">
        <f t="shared" si="26"/>
        <v>5.9128875</v>
      </c>
      <c r="M193" s="39">
        <f>F193*K193+表2[[#This Row],[合计暂定数量]]*表2[[#This Row],[税率（13%）]]</f>
        <v>1027.93275</v>
      </c>
      <c r="N193" s="57">
        <v>46.98</v>
      </c>
      <c r="O193" s="62">
        <f t="shared" si="35"/>
        <v>45.48375</v>
      </c>
      <c r="P193" s="59">
        <f t="shared" si="27"/>
        <v>5.9128875</v>
      </c>
      <c r="Q193" s="59">
        <f>F193*O193+表2[[#This Row],[合计暂定数量]]*表2[[#This Row],[税率（13%）]]</f>
        <v>1027.93275</v>
      </c>
      <c r="R193" s="63">
        <f t="shared" si="28"/>
        <v>0</v>
      </c>
      <c r="S193" s="63">
        <f t="shared" si="29"/>
        <v>1.49625</v>
      </c>
    </row>
    <row r="194" s="23" customFormat="1" spans="1:19">
      <c r="A194" s="38">
        <f t="shared" si="38"/>
        <v>192</v>
      </c>
      <c r="B194" s="39" t="s">
        <v>164</v>
      </c>
      <c r="C194" s="39" t="s">
        <v>21</v>
      </c>
      <c r="D194" s="39" t="s">
        <v>118</v>
      </c>
      <c r="E194" s="56" t="s">
        <v>165</v>
      </c>
      <c r="F194" s="40">
        <v>20</v>
      </c>
      <c r="G194" s="39" t="s">
        <v>57</v>
      </c>
      <c r="H194" s="41">
        <v>1.4625</v>
      </c>
      <c r="I194" s="39">
        <v>1.535625</v>
      </c>
      <c r="J194" s="39">
        <v>1.55025</v>
      </c>
      <c r="K194" s="56">
        <v>1.516125</v>
      </c>
      <c r="L194" s="39">
        <f t="shared" si="26"/>
        <v>0.19709625</v>
      </c>
      <c r="M194" s="39">
        <f>F194*K194+表2[[#This Row],[合计暂定数量]]*表2[[#This Row],[税率（13%）]]</f>
        <v>34.264425</v>
      </c>
      <c r="N194" s="57">
        <v>1.81</v>
      </c>
      <c r="O194" s="57">
        <f t="shared" si="35"/>
        <v>1.516125</v>
      </c>
      <c r="P194" s="59">
        <f t="shared" si="27"/>
        <v>0.19709625</v>
      </c>
      <c r="Q194" s="59">
        <f>F194*O194+表2[[#This Row],[合计暂定数量]]*表2[[#This Row],[税率（13%）]]</f>
        <v>34.264425</v>
      </c>
      <c r="R194" s="63">
        <f t="shared" si="28"/>
        <v>0</v>
      </c>
      <c r="S194" s="63">
        <f t="shared" si="29"/>
        <v>0.293875</v>
      </c>
    </row>
    <row r="195" s="23" customFormat="1" spans="1:19">
      <c r="A195" s="38">
        <f t="shared" si="38"/>
        <v>193</v>
      </c>
      <c r="B195" s="39" t="s">
        <v>164</v>
      </c>
      <c r="C195" s="39" t="s">
        <v>21</v>
      </c>
      <c r="D195" s="39" t="s">
        <v>118</v>
      </c>
      <c r="E195" s="56" t="s">
        <v>166</v>
      </c>
      <c r="F195" s="40">
        <v>20</v>
      </c>
      <c r="G195" s="39" t="s">
        <v>57</v>
      </c>
      <c r="H195" s="41">
        <v>1.95</v>
      </c>
      <c r="I195" s="39">
        <v>2.0475</v>
      </c>
      <c r="J195" s="39">
        <v>2.067</v>
      </c>
      <c r="K195" s="56">
        <v>2.0215</v>
      </c>
      <c r="L195" s="39">
        <f t="shared" si="26"/>
        <v>0.262795</v>
      </c>
      <c r="M195" s="39">
        <f>F195*K195+表2[[#This Row],[合计暂定数量]]*表2[[#This Row],[税率（13%）]]</f>
        <v>45.6859</v>
      </c>
      <c r="N195" s="57">
        <v>1.81</v>
      </c>
      <c r="O195" s="62">
        <f t="shared" si="35"/>
        <v>1.81</v>
      </c>
      <c r="P195" s="59">
        <f t="shared" si="27"/>
        <v>0.2353</v>
      </c>
      <c r="Q195" s="59">
        <f>F195*O195+表2[[#This Row],[合计暂定数量]]*表2[[#This Row],[税率（13%）]]</f>
        <v>41.4559</v>
      </c>
      <c r="R195" s="63">
        <f t="shared" si="28"/>
        <v>1.81</v>
      </c>
      <c r="S195" s="63">
        <f t="shared" si="29"/>
        <v>-0.2115</v>
      </c>
    </row>
    <row r="196" s="23" customFormat="1" spans="1:19">
      <c r="A196" s="38">
        <f t="shared" si="38"/>
        <v>194</v>
      </c>
      <c r="B196" s="39" t="s">
        <v>164</v>
      </c>
      <c r="C196" s="39" t="s">
        <v>21</v>
      </c>
      <c r="D196" s="39" t="s">
        <v>118</v>
      </c>
      <c r="E196" s="56" t="s">
        <v>167</v>
      </c>
      <c r="F196" s="40">
        <v>20</v>
      </c>
      <c r="G196" s="39" t="s">
        <v>57</v>
      </c>
      <c r="H196" s="41">
        <v>2.4375</v>
      </c>
      <c r="I196" s="39">
        <v>2.559375</v>
      </c>
      <c r="J196" s="39">
        <v>2.58375</v>
      </c>
      <c r="K196" s="56">
        <v>2.526875</v>
      </c>
      <c r="L196" s="39">
        <f t="shared" ref="L196:L259" si="39">K196*0.13</f>
        <v>0.32849375</v>
      </c>
      <c r="M196" s="39">
        <f>F196*K196+表2[[#This Row],[合计暂定数量]]*表2[[#This Row],[税率（13%）]]</f>
        <v>57.107375</v>
      </c>
      <c r="N196" s="57">
        <v>1.81</v>
      </c>
      <c r="O196" s="62">
        <f t="shared" si="35"/>
        <v>1.81</v>
      </c>
      <c r="P196" s="59">
        <f t="shared" ref="P196:P259" si="40">O196*0.13</f>
        <v>0.2353</v>
      </c>
      <c r="Q196" s="59">
        <f>F196*O196+表2[[#This Row],[合计暂定数量]]*表2[[#This Row],[税率（13%）]]</f>
        <v>42.769875</v>
      </c>
      <c r="R196" s="63">
        <f t="shared" ref="R196:R259" si="41">IF(K196&gt;N196,N196,0)</f>
        <v>1.81</v>
      </c>
      <c r="S196" s="63">
        <f t="shared" ref="S196:S259" si="42">N196-K196</f>
        <v>-0.716875</v>
      </c>
    </row>
    <row r="197" s="23" customFormat="1" spans="1:19">
      <c r="A197" s="38">
        <f t="shared" si="38"/>
        <v>195</v>
      </c>
      <c r="B197" s="39" t="s">
        <v>164</v>
      </c>
      <c r="C197" s="39" t="s">
        <v>21</v>
      </c>
      <c r="D197" s="39" t="s">
        <v>118</v>
      </c>
      <c r="E197" s="56" t="s">
        <v>168</v>
      </c>
      <c r="F197" s="40">
        <v>20</v>
      </c>
      <c r="G197" s="39" t="s">
        <v>57</v>
      </c>
      <c r="H197" s="41">
        <v>2.925</v>
      </c>
      <c r="I197" s="39">
        <v>3.07125</v>
      </c>
      <c r="J197" s="39">
        <v>3.1005</v>
      </c>
      <c r="K197" s="56">
        <v>3.03225</v>
      </c>
      <c r="L197" s="39">
        <f t="shared" si="39"/>
        <v>0.3941925</v>
      </c>
      <c r="M197" s="39">
        <f>F197*K197+表2[[#This Row],[合计暂定数量]]*表2[[#This Row],[税率（13%）]]</f>
        <v>68.52885</v>
      </c>
      <c r="N197" s="57">
        <v>1.81</v>
      </c>
      <c r="O197" s="62">
        <f t="shared" si="35"/>
        <v>1.81</v>
      </c>
      <c r="P197" s="59">
        <f t="shared" si="40"/>
        <v>0.2353</v>
      </c>
      <c r="Q197" s="59">
        <f>F197*O197+表2[[#This Row],[合计暂定数量]]*表2[[#This Row],[税率（13%）]]</f>
        <v>44.08385</v>
      </c>
      <c r="R197" s="63">
        <f t="shared" si="41"/>
        <v>1.81</v>
      </c>
      <c r="S197" s="63">
        <f t="shared" si="42"/>
        <v>-1.22225</v>
      </c>
    </row>
    <row r="198" s="23" customFormat="1" spans="1:19">
      <c r="A198" s="38">
        <f t="shared" ref="A198:A207" si="43">ROW()-2</f>
        <v>196</v>
      </c>
      <c r="B198" s="39" t="s">
        <v>164</v>
      </c>
      <c r="C198" s="39" t="s">
        <v>21</v>
      </c>
      <c r="D198" s="39" t="s">
        <v>118</v>
      </c>
      <c r="E198" s="56" t="s">
        <v>169</v>
      </c>
      <c r="F198" s="40">
        <v>20</v>
      </c>
      <c r="G198" s="39" t="s">
        <v>57</v>
      </c>
      <c r="H198" s="41">
        <v>3.4125</v>
      </c>
      <c r="I198" s="39">
        <v>3.583125</v>
      </c>
      <c r="J198" s="39">
        <v>3.61725</v>
      </c>
      <c r="K198" s="56">
        <v>3.537625</v>
      </c>
      <c r="L198" s="39">
        <f t="shared" si="39"/>
        <v>0.45989125</v>
      </c>
      <c r="M198" s="39">
        <f>F198*K198+表2[[#This Row],[合计暂定数量]]*表2[[#This Row],[税率（13%）]]</f>
        <v>79.950325</v>
      </c>
      <c r="N198" s="57">
        <v>2.71</v>
      </c>
      <c r="O198" s="62">
        <f t="shared" si="35"/>
        <v>2.71</v>
      </c>
      <c r="P198" s="59">
        <f t="shared" si="40"/>
        <v>0.3523</v>
      </c>
      <c r="Q198" s="59">
        <f>F198*O198+表2[[#This Row],[合计暂定数量]]*表2[[#This Row],[税率（13%）]]</f>
        <v>63.397825</v>
      </c>
      <c r="R198" s="63">
        <f t="shared" si="41"/>
        <v>2.71</v>
      </c>
      <c r="S198" s="63">
        <f t="shared" si="42"/>
        <v>-0.827625</v>
      </c>
    </row>
    <row r="199" s="23" customFormat="1" spans="1:19">
      <c r="A199" s="38">
        <f t="shared" si="43"/>
        <v>197</v>
      </c>
      <c r="B199" s="39" t="s">
        <v>164</v>
      </c>
      <c r="C199" s="39" t="s">
        <v>21</v>
      </c>
      <c r="D199" s="39" t="s">
        <v>118</v>
      </c>
      <c r="E199" s="56" t="s">
        <v>170</v>
      </c>
      <c r="F199" s="40">
        <v>20</v>
      </c>
      <c r="G199" s="39" t="s">
        <v>57</v>
      </c>
      <c r="H199" s="41">
        <v>4.875</v>
      </c>
      <c r="I199" s="39">
        <v>5.11875</v>
      </c>
      <c r="J199" s="39">
        <v>5.1675</v>
      </c>
      <c r="K199" s="56">
        <v>5.05375</v>
      </c>
      <c r="L199" s="39">
        <f t="shared" si="39"/>
        <v>0.6569875</v>
      </c>
      <c r="M199" s="39">
        <f>F199*K199+表2[[#This Row],[合计暂定数量]]*表2[[#This Row],[税率（13%）]]</f>
        <v>114.21475</v>
      </c>
      <c r="N199" s="57">
        <v>4.51</v>
      </c>
      <c r="O199" s="62">
        <f t="shared" ref="O199:O228" si="44">IF(K199&gt;N199,N199,K199)</f>
        <v>4.51</v>
      </c>
      <c r="P199" s="59">
        <f t="shared" si="40"/>
        <v>0.5863</v>
      </c>
      <c r="Q199" s="59">
        <f>F199*O199+表2[[#This Row],[合计暂定数量]]*表2[[#This Row],[税率（13%）]]</f>
        <v>103.33975</v>
      </c>
      <c r="R199" s="63">
        <f t="shared" si="41"/>
        <v>4.51</v>
      </c>
      <c r="S199" s="63">
        <f t="shared" si="42"/>
        <v>-0.54375</v>
      </c>
    </row>
    <row r="200" s="23" customFormat="1" spans="1:19">
      <c r="A200" s="38">
        <f t="shared" si="43"/>
        <v>198</v>
      </c>
      <c r="B200" s="39" t="s">
        <v>164</v>
      </c>
      <c r="C200" s="39" t="s">
        <v>21</v>
      </c>
      <c r="D200" s="39" t="s">
        <v>118</v>
      </c>
      <c r="E200" s="56" t="s">
        <v>171</v>
      </c>
      <c r="F200" s="40">
        <v>20</v>
      </c>
      <c r="G200" s="39" t="s">
        <v>57</v>
      </c>
      <c r="H200" s="41">
        <v>8.775</v>
      </c>
      <c r="I200" s="39">
        <v>9.21375</v>
      </c>
      <c r="J200" s="39">
        <v>9.3015</v>
      </c>
      <c r="K200" s="56">
        <v>9.09675</v>
      </c>
      <c r="L200" s="39">
        <f t="shared" si="39"/>
        <v>1.1825775</v>
      </c>
      <c r="M200" s="39">
        <f>F200*K200+表2[[#This Row],[合计暂定数量]]*表2[[#This Row],[税率（13%）]]</f>
        <v>205.58655</v>
      </c>
      <c r="N200" s="57">
        <v>8.13</v>
      </c>
      <c r="O200" s="62">
        <f t="shared" si="44"/>
        <v>8.13</v>
      </c>
      <c r="P200" s="59">
        <f t="shared" si="40"/>
        <v>1.0569</v>
      </c>
      <c r="Q200" s="59">
        <f>F200*O200+表2[[#This Row],[合计暂定数量]]*表2[[#This Row],[税率（13%）]]</f>
        <v>186.25155</v>
      </c>
      <c r="R200" s="63">
        <f t="shared" si="41"/>
        <v>8.13</v>
      </c>
      <c r="S200" s="63">
        <f t="shared" si="42"/>
        <v>-0.966749999999999</v>
      </c>
    </row>
    <row r="201" s="23" customFormat="1" spans="1:19">
      <c r="A201" s="38">
        <f t="shared" si="43"/>
        <v>199</v>
      </c>
      <c r="B201" s="39" t="s">
        <v>164</v>
      </c>
      <c r="C201" s="39" t="s">
        <v>21</v>
      </c>
      <c r="D201" s="39" t="s">
        <v>118</v>
      </c>
      <c r="E201" s="39" t="s">
        <v>172</v>
      </c>
      <c r="F201" s="40">
        <v>20</v>
      </c>
      <c r="G201" s="39" t="s">
        <v>57</v>
      </c>
      <c r="H201" s="41">
        <v>14.625</v>
      </c>
      <c r="I201" s="39">
        <v>17</v>
      </c>
      <c r="J201" s="39">
        <v>15.5025</v>
      </c>
      <c r="K201" s="56">
        <v>15.7091666666667</v>
      </c>
      <c r="L201" s="39">
        <f t="shared" si="39"/>
        <v>2.04219166666667</v>
      </c>
      <c r="M201" s="39">
        <f>F201*K201+表2[[#This Row],[合计暂定数量]]*表2[[#This Row],[税率（13%）]]</f>
        <v>355.027166666667</v>
      </c>
      <c r="N201" s="57">
        <v>12.65</v>
      </c>
      <c r="O201" s="62">
        <f t="shared" si="44"/>
        <v>12.65</v>
      </c>
      <c r="P201" s="59">
        <f t="shared" si="40"/>
        <v>1.6445</v>
      </c>
      <c r="Q201" s="59">
        <f>F201*O201+表2[[#This Row],[合计暂定数量]]*表2[[#This Row],[税率（13%）]]</f>
        <v>293.843833333333</v>
      </c>
      <c r="R201" s="63">
        <f t="shared" si="41"/>
        <v>12.65</v>
      </c>
      <c r="S201" s="63">
        <f t="shared" si="42"/>
        <v>-3.05916666666667</v>
      </c>
    </row>
    <row r="202" s="23" customFormat="1" spans="1:19">
      <c r="A202" s="38">
        <f t="shared" si="43"/>
        <v>200</v>
      </c>
      <c r="B202" s="39" t="s">
        <v>164</v>
      </c>
      <c r="C202" s="39" t="s">
        <v>21</v>
      </c>
      <c r="D202" s="39" t="s">
        <v>118</v>
      </c>
      <c r="E202" s="39" t="s">
        <v>173</v>
      </c>
      <c r="F202" s="40">
        <v>20</v>
      </c>
      <c r="G202" s="39" t="s">
        <v>57</v>
      </c>
      <c r="H202" s="41">
        <v>19.5</v>
      </c>
      <c r="I202" s="39">
        <v>22</v>
      </c>
      <c r="J202" s="39">
        <v>20.67</v>
      </c>
      <c r="K202" s="56">
        <v>20.7233333333333</v>
      </c>
      <c r="L202" s="39">
        <f t="shared" si="39"/>
        <v>2.69403333333333</v>
      </c>
      <c r="M202" s="39">
        <f>F202*K202+表2[[#This Row],[合计暂定数量]]*表2[[#This Row],[税率（13%）]]</f>
        <v>468.347333333333</v>
      </c>
      <c r="N202" s="57">
        <v>18.97</v>
      </c>
      <c r="O202" s="62">
        <f t="shared" si="44"/>
        <v>18.97</v>
      </c>
      <c r="P202" s="59">
        <f t="shared" si="40"/>
        <v>2.4661</v>
      </c>
      <c r="Q202" s="59">
        <f>F202*O202+表2[[#This Row],[合计暂定数量]]*表2[[#This Row],[税率（13%）]]</f>
        <v>433.280666666667</v>
      </c>
      <c r="R202" s="63">
        <f t="shared" si="41"/>
        <v>18.97</v>
      </c>
      <c r="S202" s="63">
        <f t="shared" si="42"/>
        <v>-1.75333333333333</v>
      </c>
    </row>
    <row r="203" s="23" customFormat="1" spans="1:19">
      <c r="A203" s="38">
        <f t="shared" si="43"/>
        <v>201</v>
      </c>
      <c r="B203" s="39" t="s">
        <v>164</v>
      </c>
      <c r="C203" s="39" t="s">
        <v>21</v>
      </c>
      <c r="D203" s="39" t="s">
        <v>118</v>
      </c>
      <c r="E203" s="39" t="s">
        <v>174</v>
      </c>
      <c r="F203" s="40">
        <v>20</v>
      </c>
      <c r="G203" s="39" t="s">
        <v>57</v>
      </c>
      <c r="H203" s="41">
        <v>34.125</v>
      </c>
      <c r="I203" s="39">
        <v>35.83125</v>
      </c>
      <c r="J203" s="39">
        <v>36.1725</v>
      </c>
      <c r="K203" s="56">
        <v>35.37625</v>
      </c>
      <c r="L203" s="39">
        <f t="shared" si="39"/>
        <v>4.5989125</v>
      </c>
      <c r="M203" s="39">
        <f>F203*K203+表2[[#This Row],[合计暂定数量]]*表2[[#This Row],[税率（13%）]]</f>
        <v>799.50325</v>
      </c>
      <c r="N203" s="57">
        <v>25.3</v>
      </c>
      <c r="O203" s="62">
        <f t="shared" si="44"/>
        <v>25.3</v>
      </c>
      <c r="P203" s="59">
        <f t="shared" si="40"/>
        <v>3.289</v>
      </c>
      <c r="Q203" s="59">
        <f>F203*O203+表2[[#This Row],[合计暂定数量]]*表2[[#This Row],[税率（13%）]]</f>
        <v>597.97825</v>
      </c>
      <c r="R203" s="63">
        <f t="shared" si="41"/>
        <v>25.3</v>
      </c>
      <c r="S203" s="63">
        <f t="shared" si="42"/>
        <v>-10.07625</v>
      </c>
    </row>
    <row r="204" s="23" customFormat="1" spans="1:19">
      <c r="A204" s="38">
        <f t="shared" si="43"/>
        <v>202</v>
      </c>
      <c r="B204" s="39" t="s">
        <v>164</v>
      </c>
      <c r="C204" s="39" t="s">
        <v>21</v>
      </c>
      <c r="D204" s="39" t="s">
        <v>118</v>
      </c>
      <c r="E204" s="39" t="s">
        <v>175</v>
      </c>
      <c r="F204" s="40">
        <v>20</v>
      </c>
      <c r="G204" s="39" t="s">
        <v>57</v>
      </c>
      <c r="H204" s="41">
        <v>39</v>
      </c>
      <c r="I204" s="39">
        <v>40.95</v>
      </c>
      <c r="J204" s="39">
        <v>41.34</v>
      </c>
      <c r="K204" s="56">
        <v>40.43</v>
      </c>
      <c r="L204" s="39">
        <f t="shared" si="39"/>
        <v>5.2559</v>
      </c>
      <c r="M204" s="39">
        <f>F204*K204+表2[[#This Row],[合计暂定数量]]*表2[[#This Row],[税率（13%）]]</f>
        <v>913.718</v>
      </c>
      <c r="N204" s="57">
        <v>28.95</v>
      </c>
      <c r="O204" s="62">
        <f t="shared" si="44"/>
        <v>28.95</v>
      </c>
      <c r="P204" s="59">
        <f t="shared" si="40"/>
        <v>3.7635</v>
      </c>
      <c r="Q204" s="59">
        <f>F204*O204+表2[[#This Row],[合计暂定数量]]*表2[[#This Row],[税率（13%）]]</f>
        <v>684.118</v>
      </c>
      <c r="R204" s="63">
        <f t="shared" si="41"/>
        <v>28.95</v>
      </c>
      <c r="S204" s="63">
        <f t="shared" si="42"/>
        <v>-11.48</v>
      </c>
    </row>
    <row r="205" s="23" customFormat="1" spans="1:19">
      <c r="A205" s="38">
        <f t="shared" si="43"/>
        <v>203</v>
      </c>
      <c r="B205" s="39" t="s">
        <v>164</v>
      </c>
      <c r="C205" s="39" t="s">
        <v>21</v>
      </c>
      <c r="D205" s="39" t="s">
        <v>118</v>
      </c>
      <c r="E205" s="39" t="s">
        <v>176</v>
      </c>
      <c r="F205" s="40">
        <v>20</v>
      </c>
      <c r="G205" s="39" t="s">
        <v>57</v>
      </c>
      <c r="H205" s="41">
        <v>43.875</v>
      </c>
      <c r="I205" s="39">
        <v>46.06875</v>
      </c>
      <c r="J205" s="39">
        <v>46.5075</v>
      </c>
      <c r="K205" s="56">
        <v>45.48375</v>
      </c>
      <c r="L205" s="39">
        <f t="shared" si="39"/>
        <v>5.9128875</v>
      </c>
      <c r="M205" s="39">
        <f>F205*K205+表2[[#This Row],[合计暂定数量]]*表2[[#This Row],[税率（13%）]]</f>
        <v>1027.93275</v>
      </c>
      <c r="N205" s="57">
        <v>49.69</v>
      </c>
      <c r="O205" s="57">
        <f t="shared" si="44"/>
        <v>45.48375</v>
      </c>
      <c r="P205" s="59">
        <f t="shared" si="40"/>
        <v>5.9128875</v>
      </c>
      <c r="Q205" s="59">
        <f>F205*O205+表2[[#This Row],[合计暂定数量]]*表2[[#This Row],[税率（13%）]]</f>
        <v>1027.93275</v>
      </c>
      <c r="R205" s="63">
        <f t="shared" si="41"/>
        <v>0</v>
      </c>
      <c r="S205" s="63">
        <f t="shared" si="42"/>
        <v>4.20625</v>
      </c>
    </row>
    <row r="206" s="23" customFormat="1" spans="1:19">
      <c r="A206" s="38">
        <f t="shared" si="43"/>
        <v>204</v>
      </c>
      <c r="B206" s="39" t="s">
        <v>177</v>
      </c>
      <c r="C206" s="39" t="s">
        <v>21</v>
      </c>
      <c r="D206" s="39" t="s">
        <v>118</v>
      </c>
      <c r="E206" s="56" t="s">
        <v>119</v>
      </c>
      <c r="F206" s="40">
        <v>20</v>
      </c>
      <c r="G206" s="39" t="s">
        <v>57</v>
      </c>
      <c r="H206" s="41">
        <v>3.9</v>
      </c>
      <c r="I206" s="39">
        <v>4.095</v>
      </c>
      <c r="J206" s="39">
        <v>4.134</v>
      </c>
      <c r="K206" s="56">
        <v>4.043</v>
      </c>
      <c r="L206" s="39">
        <f t="shared" si="39"/>
        <v>0.52559</v>
      </c>
      <c r="M206" s="39">
        <f>F206*K206+表2[[#This Row],[合计暂定数量]]*表2[[#This Row],[税率（13%）]]</f>
        <v>91.3718</v>
      </c>
      <c r="N206" s="57">
        <v>4.51</v>
      </c>
      <c r="O206" s="57">
        <f t="shared" si="44"/>
        <v>4.043</v>
      </c>
      <c r="P206" s="59">
        <f t="shared" si="40"/>
        <v>0.52559</v>
      </c>
      <c r="Q206" s="59">
        <f>F206*O206+表2[[#This Row],[合计暂定数量]]*表2[[#This Row],[税率（13%）]]</f>
        <v>91.3718</v>
      </c>
      <c r="R206" s="63">
        <f t="shared" si="41"/>
        <v>0</v>
      </c>
      <c r="S206" s="63">
        <f t="shared" si="42"/>
        <v>0.467</v>
      </c>
    </row>
    <row r="207" s="23" customFormat="1" spans="1:19">
      <c r="A207" s="38">
        <f t="shared" si="43"/>
        <v>205</v>
      </c>
      <c r="B207" s="39" t="s">
        <v>177</v>
      </c>
      <c r="C207" s="39" t="s">
        <v>21</v>
      </c>
      <c r="D207" s="39" t="s">
        <v>118</v>
      </c>
      <c r="E207" s="56" t="s">
        <v>120</v>
      </c>
      <c r="F207" s="40">
        <v>20</v>
      </c>
      <c r="G207" s="39" t="s">
        <v>57</v>
      </c>
      <c r="H207" s="41">
        <v>6.825</v>
      </c>
      <c r="I207" s="39">
        <v>7.16625</v>
      </c>
      <c r="J207" s="39">
        <v>7.2345</v>
      </c>
      <c r="K207" s="56">
        <v>7.07525</v>
      </c>
      <c r="L207" s="39">
        <f t="shared" si="39"/>
        <v>0.9197825</v>
      </c>
      <c r="M207" s="39">
        <f>F207*K207+表2[[#This Row],[合计暂定数量]]*表2[[#This Row],[税率（13%）]]</f>
        <v>159.90065</v>
      </c>
      <c r="N207" s="57">
        <v>6.32</v>
      </c>
      <c r="O207" s="62">
        <f t="shared" si="44"/>
        <v>6.32</v>
      </c>
      <c r="P207" s="59">
        <f t="shared" si="40"/>
        <v>0.8216</v>
      </c>
      <c r="Q207" s="59">
        <f>F207*O207+表2[[#This Row],[合计暂定数量]]*表2[[#This Row],[税率（13%）]]</f>
        <v>144.79565</v>
      </c>
      <c r="R207" s="63">
        <f t="shared" si="41"/>
        <v>6.32</v>
      </c>
      <c r="S207" s="63">
        <f t="shared" si="42"/>
        <v>-0.75525</v>
      </c>
    </row>
    <row r="208" s="23" customFormat="1" spans="1:19">
      <c r="A208" s="38">
        <f t="shared" ref="A208:A217" si="45">ROW()-2</f>
        <v>206</v>
      </c>
      <c r="B208" s="39" t="s">
        <v>177</v>
      </c>
      <c r="C208" s="39" t="s">
        <v>21</v>
      </c>
      <c r="D208" s="39" t="s">
        <v>118</v>
      </c>
      <c r="E208" s="56" t="s">
        <v>121</v>
      </c>
      <c r="F208" s="40">
        <v>20</v>
      </c>
      <c r="G208" s="39" t="s">
        <v>57</v>
      </c>
      <c r="H208" s="41">
        <v>9.75</v>
      </c>
      <c r="I208" s="39">
        <v>10.2375</v>
      </c>
      <c r="J208" s="39">
        <v>10.335</v>
      </c>
      <c r="K208" s="56">
        <v>10.1075</v>
      </c>
      <c r="L208" s="39">
        <f t="shared" si="39"/>
        <v>1.313975</v>
      </c>
      <c r="M208" s="39">
        <f>F208*K208+表2[[#This Row],[合计暂定数量]]*表2[[#This Row],[税率（13%）]]</f>
        <v>228.4295</v>
      </c>
      <c r="N208" s="57">
        <v>9.94</v>
      </c>
      <c r="O208" s="62">
        <f t="shared" si="44"/>
        <v>9.94</v>
      </c>
      <c r="P208" s="59">
        <f t="shared" si="40"/>
        <v>1.2922</v>
      </c>
      <c r="Q208" s="59">
        <f>F208*O208+表2[[#This Row],[合计暂定数量]]*表2[[#This Row],[税率（13%）]]</f>
        <v>225.0795</v>
      </c>
      <c r="R208" s="63">
        <f t="shared" si="41"/>
        <v>9.94</v>
      </c>
      <c r="S208" s="63">
        <f t="shared" si="42"/>
        <v>-0.1675</v>
      </c>
    </row>
    <row r="209" s="23" customFormat="1" spans="1:19">
      <c r="A209" s="38">
        <f t="shared" si="45"/>
        <v>207</v>
      </c>
      <c r="B209" s="39" t="s">
        <v>177</v>
      </c>
      <c r="C209" s="39" t="s">
        <v>21</v>
      </c>
      <c r="D209" s="39" t="s">
        <v>118</v>
      </c>
      <c r="E209" s="56" t="s">
        <v>122</v>
      </c>
      <c r="F209" s="40">
        <v>20</v>
      </c>
      <c r="G209" s="39" t="s">
        <v>57</v>
      </c>
      <c r="H209" s="41">
        <v>14.625</v>
      </c>
      <c r="I209" s="39">
        <v>17</v>
      </c>
      <c r="J209" s="39">
        <v>15.5025</v>
      </c>
      <c r="K209" s="56">
        <v>15.7091666666667</v>
      </c>
      <c r="L209" s="39">
        <f t="shared" si="39"/>
        <v>2.04219166666667</v>
      </c>
      <c r="M209" s="39">
        <f>F209*K209+表2[[#This Row],[合计暂定数量]]*表2[[#This Row],[税率（13%）]]</f>
        <v>355.027166666667</v>
      </c>
      <c r="N209" s="57">
        <v>13.55</v>
      </c>
      <c r="O209" s="62">
        <f t="shared" si="44"/>
        <v>13.55</v>
      </c>
      <c r="P209" s="59">
        <f t="shared" si="40"/>
        <v>1.7615</v>
      </c>
      <c r="Q209" s="59">
        <f>F209*O209+表2[[#This Row],[合计暂定数量]]*表2[[#This Row],[税率（13%）]]</f>
        <v>311.843833333333</v>
      </c>
      <c r="R209" s="63">
        <f t="shared" si="41"/>
        <v>13.55</v>
      </c>
      <c r="S209" s="63">
        <f t="shared" si="42"/>
        <v>-2.15916666666667</v>
      </c>
    </row>
    <row r="210" s="23" customFormat="1" spans="1:19">
      <c r="A210" s="38">
        <f t="shared" si="45"/>
        <v>208</v>
      </c>
      <c r="B210" s="39" t="s">
        <v>177</v>
      </c>
      <c r="C210" s="39" t="s">
        <v>21</v>
      </c>
      <c r="D210" s="39" t="s">
        <v>118</v>
      </c>
      <c r="E210" s="56" t="s">
        <v>123</v>
      </c>
      <c r="F210" s="40">
        <v>20</v>
      </c>
      <c r="G210" s="39" t="s">
        <v>57</v>
      </c>
      <c r="H210" s="41">
        <v>19.5</v>
      </c>
      <c r="I210" s="39">
        <v>22</v>
      </c>
      <c r="J210" s="39">
        <v>20.67</v>
      </c>
      <c r="K210" s="56">
        <v>20.7233333333333</v>
      </c>
      <c r="L210" s="39">
        <f t="shared" si="39"/>
        <v>2.69403333333333</v>
      </c>
      <c r="M210" s="39">
        <f>F210*K210+表2[[#This Row],[合计暂定数量]]*表2[[#This Row],[税率（13%）]]</f>
        <v>468.347333333333</v>
      </c>
      <c r="N210" s="57">
        <v>18.07</v>
      </c>
      <c r="O210" s="62">
        <f t="shared" si="44"/>
        <v>18.07</v>
      </c>
      <c r="P210" s="59">
        <f t="shared" si="40"/>
        <v>2.3491</v>
      </c>
      <c r="Q210" s="59">
        <f>F210*O210+表2[[#This Row],[合计暂定数量]]*表2[[#This Row],[税率（13%）]]</f>
        <v>415.280666666667</v>
      </c>
      <c r="R210" s="63">
        <f t="shared" si="41"/>
        <v>18.07</v>
      </c>
      <c r="S210" s="63">
        <f t="shared" si="42"/>
        <v>-2.65333333333333</v>
      </c>
    </row>
    <row r="211" s="23" customFormat="1" spans="1:19">
      <c r="A211" s="38">
        <f t="shared" si="45"/>
        <v>209</v>
      </c>
      <c r="B211" s="39" t="s">
        <v>177</v>
      </c>
      <c r="C211" s="39" t="s">
        <v>21</v>
      </c>
      <c r="D211" s="39" t="s">
        <v>118</v>
      </c>
      <c r="E211" s="56" t="s">
        <v>124</v>
      </c>
      <c r="F211" s="40">
        <v>20</v>
      </c>
      <c r="G211" s="39" t="s">
        <v>57</v>
      </c>
      <c r="H211" s="41">
        <v>34.125</v>
      </c>
      <c r="I211" s="39">
        <v>35.83125</v>
      </c>
      <c r="J211" s="39">
        <v>36.1725</v>
      </c>
      <c r="K211" s="56">
        <v>35.37625</v>
      </c>
      <c r="L211" s="39">
        <f t="shared" si="39"/>
        <v>4.5989125</v>
      </c>
      <c r="M211" s="39">
        <f>F211*K211+表2[[#This Row],[合计暂定数量]]*表2[[#This Row],[税率（13%）]]</f>
        <v>799.50325</v>
      </c>
      <c r="N211" s="57">
        <v>28.01</v>
      </c>
      <c r="O211" s="62">
        <f t="shared" si="44"/>
        <v>28.01</v>
      </c>
      <c r="P211" s="59">
        <f t="shared" si="40"/>
        <v>3.6413</v>
      </c>
      <c r="Q211" s="59">
        <f>F211*O211+表2[[#This Row],[合计暂定数量]]*表2[[#This Row],[税率（13%）]]</f>
        <v>652.17825</v>
      </c>
      <c r="R211" s="63">
        <f t="shared" si="41"/>
        <v>28.01</v>
      </c>
      <c r="S211" s="63">
        <f t="shared" si="42"/>
        <v>-7.36625</v>
      </c>
    </row>
    <row r="212" s="23" customFormat="1" spans="1:19">
      <c r="A212" s="38">
        <f t="shared" si="45"/>
        <v>210</v>
      </c>
      <c r="B212" s="39" t="s">
        <v>177</v>
      </c>
      <c r="C212" s="39" t="s">
        <v>21</v>
      </c>
      <c r="D212" s="39" t="s">
        <v>118</v>
      </c>
      <c r="E212" s="56" t="s">
        <v>125</v>
      </c>
      <c r="F212" s="40">
        <v>20</v>
      </c>
      <c r="G212" s="39" t="s">
        <v>57</v>
      </c>
      <c r="H212" s="41">
        <v>68.25</v>
      </c>
      <c r="I212" s="39">
        <v>71.6625</v>
      </c>
      <c r="J212" s="39">
        <v>72.345</v>
      </c>
      <c r="K212" s="56">
        <v>70.7525</v>
      </c>
      <c r="L212" s="39">
        <f t="shared" si="39"/>
        <v>9.197825</v>
      </c>
      <c r="M212" s="39">
        <f>F212*K212+表2[[#This Row],[合计暂定数量]]*表2[[#This Row],[税率（13%）]]</f>
        <v>1599.0065</v>
      </c>
      <c r="N212" s="57">
        <v>60.53</v>
      </c>
      <c r="O212" s="62">
        <f t="shared" si="44"/>
        <v>60.53</v>
      </c>
      <c r="P212" s="59">
        <f t="shared" si="40"/>
        <v>7.8689</v>
      </c>
      <c r="Q212" s="59">
        <f>F212*O212+表2[[#This Row],[合计暂定数量]]*表2[[#This Row],[税率（13%）]]</f>
        <v>1394.5565</v>
      </c>
      <c r="R212" s="63">
        <f t="shared" si="41"/>
        <v>60.53</v>
      </c>
      <c r="S212" s="63">
        <f t="shared" si="42"/>
        <v>-10.2225</v>
      </c>
    </row>
    <row r="213" s="23" customFormat="1" spans="1:19">
      <c r="A213" s="38">
        <f t="shared" si="45"/>
        <v>211</v>
      </c>
      <c r="B213" s="39" t="s">
        <v>177</v>
      </c>
      <c r="C213" s="39" t="s">
        <v>21</v>
      </c>
      <c r="D213" s="39" t="s">
        <v>118</v>
      </c>
      <c r="E213" s="56" t="s">
        <v>126</v>
      </c>
      <c r="F213" s="40">
        <v>20</v>
      </c>
      <c r="G213" s="39" t="s">
        <v>57</v>
      </c>
      <c r="H213" s="41">
        <v>97.5</v>
      </c>
      <c r="I213" s="39">
        <v>102.375</v>
      </c>
      <c r="J213" s="39">
        <v>103.35</v>
      </c>
      <c r="K213" s="56">
        <v>101.075</v>
      </c>
      <c r="L213" s="39">
        <f t="shared" si="39"/>
        <v>13.13975</v>
      </c>
      <c r="M213" s="39">
        <f>F213*K213+表2[[#This Row],[合计暂定数量]]*表2[[#This Row],[税率（13%）]]</f>
        <v>2284.295</v>
      </c>
      <c r="N213" s="57">
        <v>80.41</v>
      </c>
      <c r="O213" s="62">
        <f t="shared" si="44"/>
        <v>80.41</v>
      </c>
      <c r="P213" s="59">
        <f t="shared" si="40"/>
        <v>10.4533</v>
      </c>
      <c r="Q213" s="59">
        <f>F213*O213+表2[[#This Row],[合计暂定数量]]*表2[[#This Row],[税率（13%）]]</f>
        <v>1870.995</v>
      </c>
      <c r="R213" s="63">
        <f t="shared" si="41"/>
        <v>80.41</v>
      </c>
      <c r="S213" s="63">
        <f t="shared" si="42"/>
        <v>-20.665</v>
      </c>
    </row>
    <row r="214" s="23" customFormat="1" spans="1:19">
      <c r="A214" s="38">
        <f t="shared" si="45"/>
        <v>212</v>
      </c>
      <c r="B214" s="39" t="s">
        <v>177</v>
      </c>
      <c r="C214" s="39" t="s">
        <v>21</v>
      </c>
      <c r="D214" s="39" t="s">
        <v>118</v>
      </c>
      <c r="E214" s="56" t="s">
        <v>127</v>
      </c>
      <c r="F214" s="40">
        <v>20</v>
      </c>
      <c r="G214" s="39" t="s">
        <v>57</v>
      </c>
      <c r="H214" s="41">
        <v>204.75</v>
      </c>
      <c r="I214" s="39">
        <v>214.9875</v>
      </c>
      <c r="J214" s="39">
        <v>217.035</v>
      </c>
      <c r="K214" s="56">
        <v>212.2575</v>
      </c>
      <c r="L214" s="39">
        <f t="shared" si="39"/>
        <v>27.593475</v>
      </c>
      <c r="M214" s="39">
        <f>F214*K214+表2[[#This Row],[合计暂定数量]]*表2[[#This Row],[税率（13%）]]</f>
        <v>4797.0195</v>
      </c>
      <c r="N214" s="57">
        <v>195.16</v>
      </c>
      <c r="O214" s="62">
        <f t="shared" si="44"/>
        <v>195.16</v>
      </c>
      <c r="P214" s="59">
        <f t="shared" si="40"/>
        <v>25.3708</v>
      </c>
      <c r="Q214" s="59">
        <f>F214*O214+表2[[#This Row],[合计暂定数量]]*表2[[#This Row],[税率（13%）]]</f>
        <v>4455.0695</v>
      </c>
      <c r="R214" s="63">
        <f t="shared" si="41"/>
        <v>195.16</v>
      </c>
      <c r="S214" s="63">
        <f t="shared" si="42"/>
        <v>-17.0975</v>
      </c>
    </row>
    <row r="215" s="23" customFormat="1" spans="1:19">
      <c r="A215" s="38">
        <f t="shared" si="45"/>
        <v>213</v>
      </c>
      <c r="B215" s="39" t="s">
        <v>177</v>
      </c>
      <c r="C215" s="39" t="s">
        <v>21</v>
      </c>
      <c r="D215" s="39" t="s">
        <v>118</v>
      </c>
      <c r="E215" s="56" t="s">
        <v>128</v>
      </c>
      <c r="F215" s="40">
        <v>20</v>
      </c>
      <c r="G215" s="39" t="s">
        <v>57</v>
      </c>
      <c r="H215" s="41">
        <v>224.25</v>
      </c>
      <c r="I215" s="39">
        <v>235.4625</v>
      </c>
      <c r="J215" s="39">
        <v>237.705</v>
      </c>
      <c r="K215" s="56">
        <v>232.4725</v>
      </c>
      <c r="L215" s="39">
        <f t="shared" si="39"/>
        <v>30.221425</v>
      </c>
      <c r="M215" s="39">
        <f>F215*K215+表2[[#This Row],[合计暂定数量]]*表2[[#This Row],[税率（13%）]]</f>
        <v>5253.8785</v>
      </c>
      <c r="N215" s="57">
        <v>207.81</v>
      </c>
      <c r="O215" s="62">
        <f t="shared" si="44"/>
        <v>207.81</v>
      </c>
      <c r="P215" s="59">
        <f t="shared" si="40"/>
        <v>27.0153</v>
      </c>
      <c r="Q215" s="59">
        <f>F215*O215+表2[[#This Row],[合计暂定数量]]*表2[[#This Row],[税率（13%）]]</f>
        <v>4760.6285</v>
      </c>
      <c r="R215" s="63">
        <f t="shared" si="41"/>
        <v>207.81</v>
      </c>
      <c r="S215" s="63">
        <f t="shared" si="42"/>
        <v>-24.6625</v>
      </c>
    </row>
    <row r="216" s="23" customFormat="1" spans="1:19">
      <c r="A216" s="38">
        <f t="shared" si="45"/>
        <v>214</v>
      </c>
      <c r="B216" s="39" t="s">
        <v>177</v>
      </c>
      <c r="C216" s="39" t="s">
        <v>21</v>
      </c>
      <c r="D216" s="39" t="s">
        <v>118</v>
      </c>
      <c r="E216" s="56" t="s">
        <v>129</v>
      </c>
      <c r="F216" s="40">
        <v>20</v>
      </c>
      <c r="G216" s="39" t="s">
        <v>57</v>
      </c>
      <c r="H216" s="41">
        <v>248.625</v>
      </c>
      <c r="I216" s="39">
        <v>261.05625</v>
      </c>
      <c r="J216" s="39">
        <v>263.5425</v>
      </c>
      <c r="K216" s="56">
        <v>257.74125</v>
      </c>
      <c r="L216" s="39">
        <f t="shared" si="39"/>
        <v>33.5063625</v>
      </c>
      <c r="M216" s="39">
        <f>F216*K216+表2[[#This Row],[合计暂定数量]]*表2[[#This Row],[税率（13%）]]</f>
        <v>5824.95225</v>
      </c>
      <c r="N216" s="57">
        <v>233.1</v>
      </c>
      <c r="O216" s="62">
        <f t="shared" si="44"/>
        <v>233.1</v>
      </c>
      <c r="P216" s="59">
        <f t="shared" si="40"/>
        <v>30.303</v>
      </c>
      <c r="Q216" s="59">
        <f>F216*O216+表2[[#This Row],[合计暂定数量]]*表2[[#This Row],[税率（13%）]]</f>
        <v>5332.12725</v>
      </c>
      <c r="R216" s="63">
        <f t="shared" si="41"/>
        <v>233.1</v>
      </c>
      <c r="S216" s="63">
        <f t="shared" si="42"/>
        <v>-24.64125</v>
      </c>
    </row>
    <row r="217" s="23" customFormat="1" spans="1:19">
      <c r="A217" s="38">
        <f t="shared" si="45"/>
        <v>215</v>
      </c>
      <c r="B217" s="39" t="s">
        <v>177</v>
      </c>
      <c r="C217" s="39" t="s">
        <v>21</v>
      </c>
      <c r="D217" s="39" t="s">
        <v>118</v>
      </c>
      <c r="E217" s="56" t="s">
        <v>130</v>
      </c>
      <c r="F217" s="40">
        <v>20</v>
      </c>
      <c r="G217" s="39" t="s">
        <v>57</v>
      </c>
      <c r="H217" s="41">
        <v>292.5</v>
      </c>
      <c r="I217" s="39">
        <v>307.125</v>
      </c>
      <c r="J217" s="39">
        <v>310.05</v>
      </c>
      <c r="K217" s="56">
        <v>303.225</v>
      </c>
      <c r="L217" s="39">
        <f t="shared" si="39"/>
        <v>39.41925</v>
      </c>
      <c r="M217" s="39">
        <f>F217*K217+表2[[#This Row],[合计暂定数量]]*表2[[#This Row],[税率（13%）]]</f>
        <v>6852.885</v>
      </c>
      <c r="N217" s="57">
        <v>317.13</v>
      </c>
      <c r="O217" s="57">
        <f t="shared" si="44"/>
        <v>303.225</v>
      </c>
      <c r="P217" s="59">
        <f t="shared" si="40"/>
        <v>39.41925</v>
      </c>
      <c r="Q217" s="59">
        <f>F217*O217+表2[[#This Row],[合计暂定数量]]*表2[[#This Row],[税率（13%）]]</f>
        <v>6852.885</v>
      </c>
      <c r="R217" s="63">
        <f t="shared" si="41"/>
        <v>0</v>
      </c>
      <c r="S217" s="63">
        <f t="shared" si="42"/>
        <v>13.905</v>
      </c>
    </row>
    <row r="218" s="23" customFormat="1" spans="1:19">
      <c r="A218" s="38">
        <f t="shared" ref="A218:A227" si="46">ROW()-2</f>
        <v>216</v>
      </c>
      <c r="B218" s="39" t="s">
        <v>178</v>
      </c>
      <c r="C218" s="39" t="s">
        <v>21</v>
      </c>
      <c r="D218" s="39" t="s">
        <v>22</v>
      </c>
      <c r="E218" s="56" t="s">
        <v>119</v>
      </c>
      <c r="F218" s="40">
        <v>5</v>
      </c>
      <c r="G218" s="39" t="s">
        <v>57</v>
      </c>
      <c r="H218" s="41">
        <v>9.75</v>
      </c>
      <c r="I218" s="39">
        <v>10.2375</v>
      </c>
      <c r="J218" s="39">
        <v>10.335</v>
      </c>
      <c r="K218" s="56">
        <v>10.1075</v>
      </c>
      <c r="L218" s="39">
        <f t="shared" si="39"/>
        <v>1.313975</v>
      </c>
      <c r="M218" s="39">
        <f>F218*K218+表2[[#This Row],[合计暂定数量]]*表2[[#This Row],[税率（13%）]]</f>
        <v>57.107375</v>
      </c>
      <c r="N218" s="57">
        <v>9.04</v>
      </c>
      <c r="O218" s="62">
        <f t="shared" si="44"/>
        <v>9.04</v>
      </c>
      <c r="P218" s="59">
        <f t="shared" si="40"/>
        <v>1.1752</v>
      </c>
      <c r="Q218" s="59">
        <f>F218*O218+表2[[#This Row],[合计暂定数量]]*表2[[#This Row],[税率（13%）]]</f>
        <v>51.769875</v>
      </c>
      <c r="R218" s="63">
        <f t="shared" si="41"/>
        <v>9.04</v>
      </c>
      <c r="S218" s="63">
        <f t="shared" si="42"/>
        <v>-1.0675</v>
      </c>
    </row>
    <row r="219" s="23" customFormat="1" spans="1:19">
      <c r="A219" s="38">
        <f t="shared" si="46"/>
        <v>217</v>
      </c>
      <c r="B219" s="39" t="s">
        <v>178</v>
      </c>
      <c r="C219" s="39" t="s">
        <v>21</v>
      </c>
      <c r="D219" s="39" t="s">
        <v>22</v>
      </c>
      <c r="E219" s="56" t="s">
        <v>120</v>
      </c>
      <c r="F219" s="40">
        <v>5</v>
      </c>
      <c r="G219" s="39" t="s">
        <v>57</v>
      </c>
      <c r="H219" s="41">
        <v>14.625</v>
      </c>
      <c r="I219" s="39">
        <v>17</v>
      </c>
      <c r="J219" s="39">
        <v>15.5025</v>
      </c>
      <c r="K219" s="56">
        <v>15.7091666666667</v>
      </c>
      <c r="L219" s="39">
        <f t="shared" si="39"/>
        <v>2.04219166666667</v>
      </c>
      <c r="M219" s="39">
        <f>F219*K219+表2[[#This Row],[合计暂定数量]]*表2[[#This Row],[税率（13%）]]</f>
        <v>88.7567916666667</v>
      </c>
      <c r="N219" s="57">
        <v>11.74</v>
      </c>
      <c r="O219" s="62">
        <f t="shared" si="44"/>
        <v>11.74</v>
      </c>
      <c r="P219" s="59">
        <f t="shared" si="40"/>
        <v>1.5262</v>
      </c>
      <c r="Q219" s="59">
        <f>F219*O219+表2[[#This Row],[合计暂定数量]]*表2[[#This Row],[税率（13%）]]</f>
        <v>68.9109583333333</v>
      </c>
      <c r="R219" s="63">
        <f t="shared" si="41"/>
        <v>11.74</v>
      </c>
      <c r="S219" s="63">
        <f t="shared" si="42"/>
        <v>-3.96916666666667</v>
      </c>
    </row>
    <row r="220" s="23" customFormat="1" spans="1:19">
      <c r="A220" s="38">
        <f t="shared" si="46"/>
        <v>218</v>
      </c>
      <c r="B220" s="39" t="s">
        <v>178</v>
      </c>
      <c r="C220" s="39" t="s">
        <v>21</v>
      </c>
      <c r="D220" s="39" t="s">
        <v>22</v>
      </c>
      <c r="E220" s="56" t="s">
        <v>121</v>
      </c>
      <c r="F220" s="40">
        <v>5</v>
      </c>
      <c r="G220" s="39" t="s">
        <v>57</v>
      </c>
      <c r="H220" s="41">
        <v>23.4</v>
      </c>
      <c r="I220" s="39">
        <v>24.57</v>
      </c>
      <c r="J220" s="39">
        <v>24.804</v>
      </c>
      <c r="K220" s="56">
        <v>24.258</v>
      </c>
      <c r="L220" s="39">
        <f t="shared" si="39"/>
        <v>3.15354</v>
      </c>
      <c r="M220" s="39">
        <f>F220*K220+表2[[#This Row],[合计暂定数量]]*表2[[#This Row],[税率（13%）]]</f>
        <v>137.0577</v>
      </c>
      <c r="N220" s="57">
        <v>18.99</v>
      </c>
      <c r="O220" s="62">
        <f t="shared" si="44"/>
        <v>18.99</v>
      </c>
      <c r="P220" s="59">
        <f t="shared" si="40"/>
        <v>2.4687</v>
      </c>
      <c r="Q220" s="59">
        <f>F220*O220+表2[[#This Row],[合计暂定数量]]*表2[[#This Row],[税率（13%）]]</f>
        <v>110.7177</v>
      </c>
      <c r="R220" s="63">
        <f t="shared" si="41"/>
        <v>18.99</v>
      </c>
      <c r="S220" s="63">
        <f t="shared" si="42"/>
        <v>-5.268</v>
      </c>
    </row>
    <row r="221" s="23" customFormat="1" spans="1:19">
      <c r="A221" s="38">
        <f t="shared" si="46"/>
        <v>219</v>
      </c>
      <c r="B221" s="39" t="s">
        <v>178</v>
      </c>
      <c r="C221" s="39" t="s">
        <v>21</v>
      </c>
      <c r="D221" s="39" t="s">
        <v>22</v>
      </c>
      <c r="E221" s="56" t="s">
        <v>122</v>
      </c>
      <c r="F221" s="40">
        <v>5</v>
      </c>
      <c r="G221" s="39" t="s">
        <v>57</v>
      </c>
      <c r="H221" s="41">
        <v>39</v>
      </c>
      <c r="I221" s="39">
        <v>40.95</v>
      </c>
      <c r="J221" s="39">
        <v>41.34</v>
      </c>
      <c r="K221" s="56">
        <v>40.43</v>
      </c>
      <c r="L221" s="39">
        <f t="shared" si="39"/>
        <v>5.2559</v>
      </c>
      <c r="M221" s="39">
        <f>F221*K221+表2[[#This Row],[合计暂定数量]]*表2[[#This Row],[税率（13%）]]</f>
        <v>228.4295</v>
      </c>
      <c r="N221" s="57">
        <v>32.53</v>
      </c>
      <c r="O221" s="62">
        <f t="shared" si="44"/>
        <v>32.53</v>
      </c>
      <c r="P221" s="59">
        <f t="shared" si="40"/>
        <v>4.2289</v>
      </c>
      <c r="Q221" s="59">
        <f>F221*O221+表2[[#This Row],[合计暂定数量]]*表2[[#This Row],[税率（13%）]]</f>
        <v>188.9295</v>
      </c>
      <c r="R221" s="63">
        <f t="shared" si="41"/>
        <v>32.53</v>
      </c>
      <c r="S221" s="63">
        <f t="shared" si="42"/>
        <v>-7.9</v>
      </c>
    </row>
    <row r="222" s="23" customFormat="1" spans="1:19">
      <c r="A222" s="38">
        <f t="shared" si="46"/>
        <v>220</v>
      </c>
      <c r="B222" s="39" t="s">
        <v>178</v>
      </c>
      <c r="C222" s="39" t="s">
        <v>21</v>
      </c>
      <c r="D222" s="39" t="s">
        <v>22</v>
      </c>
      <c r="E222" s="56" t="s">
        <v>123</v>
      </c>
      <c r="F222" s="40">
        <v>5</v>
      </c>
      <c r="G222" s="39" t="s">
        <v>57</v>
      </c>
      <c r="H222" s="41">
        <v>43.875</v>
      </c>
      <c r="I222" s="39">
        <v>46.06875</v>
      </c>
      <c r="J222" s="39">
        <v>46.5075</v>
      </c>
      <c r="K222" s="56">
        <v>45.48375</v>
      </c>
      <c r="L222" s="39">
        <f t="shared" si="39"/>
        <v>5.9128875</v>
      </c>
      <c r="M222" s="39">
        <f>F222*K222+表2[[#This Row],[合计暂定数量]]*表2[[#This Row],[税率（13%）]]</f>
        <v>256.9831875</v>
      </c>
      <c r="N222" s="57">
        <v>39.76</v>
      </c>
      <c r="O222" s="62">
        <f t="shared" si="44"/>
        <v>39.76</v>
      </c>
      <c r="P222" s="59">
        <f t="shared" si="40"/>
        <v>5.1688</v>
      </c>
      <c r="Q222" s="59">
        <f>F222*O222+表2[[#This Row],[合计暂定数量]]*表2[[#This Row],[税率（13%）]]</f>
        <v>228.3644375</v>
      </c>
      <c r="R222" s="63">
        <f t="shared" si="41"/>
        <v>39.76</v>
      </c>
      <c r="S222" s="63">
        <f t="shared" si="42"/>
        <v>-5.72375</v>
      </c>
    </row>
    <row r="223" s="23" customFormat="1" spans="1:19">
      <c r="A223" s="38">
        <f t="shared" si="46"/>
        <v>221</v>
      </c>
      <c r="B223" s="39" t="s">
        <v>178</v>
      </c>
      <c r="C223" s="39" t="s">
        <v>21</v>
      </c>
      <c r="D223" s="39" t="s">
        <v>22</v>
      </c>
      <c r="E223" s="56" t="s">
        <v>124</v>
      </c>
      <c r="F223" s="40">
        <v>5</v>
      </c>
      <c r="G223" s="39" t="s">
        <v>57</v>
      </c>
      <c r="H223" s="41">
        <v>63.375</v>
      </c>
      <c r="I223" s="39">
        <v>66.54375</v>
      </c>
      <c r="J223" s="39">
        <v>67.1775</v>
      </c>
      <c r="K223" s="56">
        <v>65.69875</v>
      </c>
      <c r="L223" s="39">
        <f t="shared" si="39"/>
        <v>8.5408375</v>
      </c>
      <c r="M223" s="39">
        <f>F223*K223+表2[[#This Row],[合计暂定数量]]*表2[[#This Row],[税率（13%）]]</f>
        <v>371.1979375</v>
      </c>
      <c r="N223" s="57">
        <v>57.83</v>
      </c>
      <c r="O223" s="62">
        <f t="shared" si="44"/>
        <v>57.83</v>
      </c>
      <c r="P223" s="59">
        <f t="shared" si="40"/>
        <v>7.5179</v>
      </c>
      <c r="Q223" s="59">
        <f>F223*O223+表2[[#This Row],[合计暂定数量]]*表2[[#This Row],[税率（13%）]]</f>
        <v>331.8541875</v>
      </c>
      <c r="R223" s="63">
        <f t="shared" si="41"/>
        <v>57.83</v>
      </c>
      <c r="S223" s="63">
        <f t="shared" si="42"/>
        <v>-7.86875000000001</v>
      </c>
    </row>
    <row r="224" s="23" customFormat="1" spans="1:19">
      <c r="A224" s="38">
        <f t="shared" si="46"/>
        <v>222</v>
      </c>
      <c r="B224" s="39" t="s">
        <v>179</v>
      </c>
      <c r="C224" s="39" t="s">
        <v>21</v>
      </c>
      <c r="D224" s="39" t="s">
        <v>22</v>
      </c>
      <c r="E224" s="39" t="s">
        <v>180</v>
      </c>
      <c r="F224" s="40">
        <v>5</v>
      </c>
      <c r="G224" s="39" t="s">
        <v>57</v>
      </c>
      <c r="H224" s="41">
        <v>204.75</v>
      </c>
      <c r="I224" s="39">
        <v>214.9875</v>
      </c>
      <c r="J224" s="39">
        <v>217.035</v>
      </c>
      <c r="K224" s="56">
        <v>212.2575</v>
      </c>
      <c r="L224" s="39">
        <f t="shared" si="39"/>
        <v>27.593475</v>
      </c>
      <c r="M224" s="39">
        <f>F224*K224+表2[[#This Row],[合计暂定数量]]*表2[[#This Row],[税率（13%）]]</f>
        <v>1199.254875</v>
      </c>
      <c r="N224" s="57">
        <v>196.93</v>
      </c>
      <c r="O224" s="62">
        <f t="shared" si="44"/>
        <v>196.93</v>
      </c>
      <c r="P224" s="59">
        <f t="shared" si="40"/>
        <v>25.6009</v>
      </c>
      <c r="Q224" s="59">
        <f>F224*O224+表2[[#This Row],[合计暂定数量]]*表2[[#This Row],[税率（13%）]]</f>
        <v>1122.617375</v>
      </c>
      <c r="R224" s="63">
        <f t="shared" si="41"/>
        <v>196.93</v>
      </c>
      <c r="S224" s="63">
        <f t="shared" si="42"/>
        <v>-15.3275</v>
      </c>
    </row>
    <row r="225" s="23" customFormat="1" spans="1:19">
      <c r="A225" s="38">
        <f t="shared" si="46"/>
        <v>223</v>
      </c>
      <c r="B225" s="39" t="s">
        <v>179</v>
      </c>
      <c r="C225" s="39" t="s">
        <v>21</v>
      </c>
      <c r="D225" s="39" t="s">
        <v>22</v>
      </c>
      <c r="E225" s="39" t="s">
        <v>181</v>
      </c>
      <c r="F225" s="40">
        <v>5</v>
      </c>
      <c r="G225" s="39" t="s">
        <v>57</v>
      </c>
      <c r="H225" s="41">
        <v>214.5</v>
      </c>
      <c r="I225" s="39">
        <v>225.225</v>
      </c>
      <c r="J225" s="39">
        <v>227.37</v>
      </c>
      <c r="K225" s="56">
        <v>222.365</v>
      </c>
      <c r="L225" s="39">
        <f t="shared" si="39"/>
        <v>28.90745</v>
      </c>
      <c r="M225" s="39">
        <f>F225*K225+表2[[#This Row],[合计暂定数量]]*表2[[#This Row],[税率（13%）]]</f>
        <v>1256.36225</v>
      </c>
      <c r="N225" s="57">
        <v>212.32</v>
      </c>
      <c r="O225" s="62">
        <f t="shared" si="44"/>
        <v>212.32</v>
      </c>
      <c r="P225" s="59">
        <f t="shared" si="40"/>
        <v>27.6016</v>
      </c>
      <c r="Q225" s="59">
        <f>F225*O225+表2[[#This Row],[合计暂定数量]]*表2[[#This Row],[税率（13%）]]</f>
        <v>1206.13725</v>
      </c>
      <c r="R225" s="63">
        <f t="shared" si="41"/>
        <v>212.32</v>
      </c>
      <c r="S225" s="63">
        <f t="shared" si="42"/>
        <v>-10.045</v>
      </c>
    </row>
    <row r="226" s="23" customFormat="1" spans="1:19">
      <c r="A226" s="38">
        <f t="shared" si="46"/>
        <v>224</v>
      </c>
      <c r="B226" s="39" t="s">
        <v>179</v>
      </c>
      <c r="C226" s="39" t="s">
        <v>21</v>
      </c>
      <c r="D226" s="39" t="s">
        <v>22</v>
      </c>
      <c r="E226" s="39" t="s">
        <v>182</v>
      </c>
      <c r="F226" s="40">
        <v>5</v>
      </c>
      <c r="G226" s="39" t="s">
        <v>57</v>
      </c>
      <c r="H226" s="41">
        <v>302.25</v>
      </c>
      <c r="I226" s="39">
        <v>317.3625</v>
      </c>
      <c r="J226" s="39">
        <v>320.385</v>
      </c>
      <c r="K226" s="56">
        <v>313.3325</v>
      </c>
      <c r="L226" s="39">
        <f t="shared" si="39"/>
        <v>40.733225</v>
      </c>
      <c r="M226" s="39">
        <f>F226*K226+表2[[#This Row],[合计暂定数量]]*表2[[#This Row],[税率（13%）]]</f>
        <v>1770.328625</v>
      </c>
      <c r="N226" s="57">
        <v>309.9</v>
      </c>
      <c r="O226" s="62">
        <f t="shared" si="44"/>
        <v>309.9</v>
      </c>
      <c r="P226" s="59">
        <f t="shared" si="40"/>
        <v>40.287</v>
      </c>
      <c r="Q226" s="59">
        <f>F226*O226+表2[[#This Row],[合计暂定数量]]*表2[[#This Row],[税率（13%）]]</f>
        <v>1753.166125</v>
      </c>
      <c r="R226" s="63">
        <f t="shared" si="41"/>
        <v>309.9</v>
      </c>
      <c r="S226" s="63">
        <f t="shared" si="42"/>
        <v>-3.4325</v>
      </c>
    </row>
    <row r="227" s="23" customFormat="1" spans="1:19">
      <c r="A227" s="38">
        <f t="shared" si="46"/>
        <v>225</v>
      </c>
      <c r="B227" s="39" t="s">
        <v>179</v>
      </c>
      <c r="C227" s="39" t="s">
        <v>21</v>
      </c>
      <c r="D227" s="39" t="s">
        <v>22</v>
      </c>
      <c r="E227" s="39" t="s">
        <v>183</v>
      </c>
      <c r="F227" s="40">
        <v>5</v>
      </c>
      <c r="G227" s="39" t="s">
        <v>57</v>
      </c>
      <c r="H227" s="41">
        <v>390</v>
      </c>
      <c r="I227" s="39">
        <v>409.5</v>
      </c>
      <c r="J227" s="39">
        <v>413.4</v>
      </c>
      <c r="K227" s="56">
        <v>404.3</v>
      </c>
      <c r="L227" s="39">
        <f t="shared" si="39"/>
        <v>52.559</v>
      </c>
      <c r="M227" s="39">
        <f>F227*K227+表2[[#This Row],[合计暂定数量]]*表2[[#This Row],[税率（13%）]]</f>
        <v>2284.295</v>
      </c>
      <c r="N227" s="57">
        <v>372.27</v>
      </c>
      <c r="O227" s="62">
        <f t="shared" si="44"/>
        <v>372.27</v>
      </c>
      <c r="P227" s="59">
        <f t="shared" si="40"/>
        <v>48.3951</v>
      </c>
      <c r="Q227" s="59">
        <f>F227*O227+表2[[#This Row],[合计暂定数量]]*表2[[#This Row],[税率（13%）]]</f>
        <v>2124.145</v>
      </c>
      <c r="R227" s="63">
        <f t="shared" si="41"/>
        <v>372.27</v>
      </c>
      <c r="S227" s="63">
        <f t="shared" si="42"/>
        <v>-32.03</v>
      </c>
    </row>
    <row r="228" s="23" customFormat="1" spans="1:19">
      <c r="A228" s="38">
        <f t="shared" ref="A228:A237" si="47">ROW()-2</f>
        <v>226</v>
      </c>
      <c r="B228" s="39" t="s">
        <v>179</v>
      </c>
      <c r="C228" s="39" t="s">
        <v>21</v>
      </c>
      <c r="D228" s="39" t="s">
        <v>22</v>
      </c>
      <c r="E228" s="39" t="s">
        <v>184</v>
      </c>
      <c r="F228" s="40">
        <v>5</v>
      </c>
      <c r="G228" s="39" t="s">
        <v>57</v>
      </c>
      <c r="H228" s="41">
        <v>741</v>
      </c>
      <c r="I228" s="39">
        <v>778.05</v>
      </c>
      <c r="J228" s="39">
        <v>785.46</v>
      </c>
      <c r="K228" s="56">
        <v>768.17</v>
      </c>
      <c r="L228" s="39">
        <f t="shared" si="39"/>
        <v>99.8621</v>
      </c>
      <c r="M228" s="39">
        <f>F228*K228+表2[[#This Row],[合计暂定数量]]*表2[[#This Row],[税率（13%）]]</f>
        <v>4340.1605</v>
      </c>
      <c r="N228" s="57">
        <v>714.69</v>
      </c>
      <c r="O228" s="62">
        <f t="shared" si="44"/>
        <v>714.69</v>
      </c>
      <c r="P228" s="59">
        <f t="shared" si="40"/>
        <v>92.9097</v>
      </c>
      <c r="Q228" s="59">
        <f>F228*O228+表2[[#This Row],[合计暂定数量]]*表2[[#This Row],[税率（13%）]]</f>
        <v>4072.7605</v>
      </c>
      <c r="R228" s="63">
        <f t="shared" si="41"/>
        <v>714.69</v>
      </c>
      <c r="S228" s="63">
        <f t="shared" si="42"/>
        <v>-53.48</v>
      </c>
    </row>
    <row r="229" s="23" customFormat="1" spans="1:19">
      <c r="A229" s="38">
        <f t="shared" si="47"/>
        <v>227</v>
      </c>
      <c r="B229" s="39" t="s">
        <v>179</v>
      </c>
      <c r="C229" s="39" t="s">
        <v>21</v>
      </c>
      <c r="D229" s="39" t="s">
        <v>22</v>
      </c>
      <c r="E229" s="39" t="s">
        <v>185</v>
      </c>
      <c r="F229" s="40">
        <v>5</v>
      </c>
      <c r="G229" s="39" t="s">
        <v>57</v>
      </c>
      <c r="H229" s="41">
        <v>838.5</v>
      </c>
      <c r="I229" s="39">
        <v>880.425</v>
      </c>
      <c r="J229" s="39">
        <v>888.81</v>
      </c>
      <c r="K229" s="56">
        <v>869.245</v>
      </c>
      <c r="L229" s="39">
        <f t="shared" si="39"/>
        <v>113.00185</v>
      </c>
      <c r="M229" s="39">
        <f>F229*K229+表2[[#This Row],[合计暂定数量]]*表2[[#This Row],[税率（13%）]]</f>
        <v>4911.23425</v>
      </c>
      <c r="N229" s="57">
        <v>887.27</v>
      </c>
      <c r="O229" s="62">
        <f t="shared" ref="O229:O292" si="48">IF(K229&gt;N229,N229,K229)</f>
        <v>869.245</v>
      </c>
      <c r="P229" s="59">
        <f t="shared" si="40"/>
        <v>113.00185</v>
      </c>
      <c r="Q229" s="59">
        <f>F229*O229+表2[[#This Row],[合计暂定数量]]*表2[[#This Row],[税率（13%）]]</f>
        <v>4911.23425</v>
      </c>
      <c r="R229" s="63">
        <f t="shared" si="41"/>
        <v>0</v>
      </c>
      <c r="S229" s="63">
        <f t="shared" si="42"/>
        <v>18.0250000000001</v>
      </c>
    </row>
    <row r="230" s="23" customFormat="1" spans="1:19">
      <c r="A230" s="38">
        <f t="shared" si="47"/>
        <v>228</v>
      </c>
      <c r="B230" s="39" t="s">
        <v>179</v>
      </c>
      <c r="C230" s="39" t="s">
        <v>21</v>
      </c>
      <c r="D230" s="39" t="s">
        <v>22</v>
      </c>
      <c r="E230" s="39" t="s">
        <v>186</v>
      </c>
      <c r="F230" s="40">
        <v>5</v>
      </c>
      <c r="G230" s="39" t="s">
        <v>57</v>
      </c>
      <c r="H230" s="41">
        <v>887.25</v>
      </c>
      <c r="I230" s="39">
        <v>931.6125</v>
      </c>
      <c r="J230" s="39">
        <v>940.485</v>
      </c>
      <c r="K230" s="56">
        <v>919.7825</v>
      </c>
      <c r="L230" s="39">
        <f t="shared" si="39"/>
        <v>119.571725</v>
      </c>
      <c r="M230" s="39">
        <f>F230*K230+表2[[#This Row],[合计暂定数量]]*表2[[#This Row],[税率（13%）]]</f>
        <v>5196.771125</v>
      </c>
      <c r="N230" s="57">
        <v>945.06</v>
      </c>
      <c r="O230" s="62">
        <f t="shared" si="48"/>
        <v>919.7825</v>
      </c>
      <c r="P230" s="59">
        <f t="shared" si="40"/>
        <v>119.571725</v>
      </c>
      <c r="Q230" s="59">
        <f>F230*O230+表2[[#This Row],[合计暂定数量]]*表2[[#This Row],[税率（13%）]]</f>
        <v>5196.771125</v>
      </c>
      <c r="R230" s="63">
        <f t="shared" si="41"/>
        <v>0</v>
      </c>
      <c r="S230" s="63">
        <f t="shared" si="42"/>
        <v>25.2775</v>
      </c>
    </row>
    <row r="231" s="23" customFormat="1" ht="24" spans="1:19">
      <c r="A231" s="46">
        <f t="shared" si="47"/>
        <v>229</v>
      </c>
      <c r="B231" s="47" t="s">
        <v>187</v>
      </c>
      <c r="C231" s="47" t="s">
        <v>21</v>
      </c>
      <c r="D231" s="47" t="s">
        <v>22</v>
      </c>
      <c r="E231" s="47" t="s">
        <v>188</v>
      </c>
      <c r="F231" s="48">
        <v>2</v>
      </c>
      <c r="G231" s="47" t="s">
        <v>57</v>
      </c>
      <c r="H231" s="41">
        <v>419.25</v>
      </c>
      <c r="I231" s="47">
        <v>440.2125</v>
      </c>
      <c r="J231" s="47">
        <v>444.405</v>
      </c>
      <c r="K231" s="56">
        <v>434.6225</v>
      </c>
      <c r="L231" s="47">
        <f t="shared" si="39"/>
        <v>56.500925</v>
      </c>
      <c r="M231" s="47">
        <f>F231*K231+表2[[#This Row],[合计暂定数量]]*表2[[#This Row],[税率（13%）]]</f>
        <v>982.24685</v>
      </c>
      <c r="N231" s="60"/>
      <c r="O231" s="57">
        <f t="shared" ref="O231:O244" si="49">K231</f>
        <v>434.6225</v>
      </c>
      <c r="P231" s="59">
        <f t="shared" si="40"/>
        <v>56.500925</v>
      </c>
      <c r="Q231" s="59">
        <f>F231*O231+表2[[#This Row],[合计暂定数量]]*表2[[#This Row],[税率（13%）]]</f>
        <v>982.24685</v>
      </c>
      <c r="R231" s="63"/>
      <c r="S231" s="63">
        <f t="shared" si="42"/>
        <v>-434.6225</v>
      </c>
    </row>
    <row r="232" s="23" customFormat="1" ht="24" spans="1:19">
      <c r="A232" s="46">
        <f t="shared" si="47"/>
        <v>230</v>
      </c>
      <c r="B232" s="47" t="s">
        <v>187</v>
      </c>
      <c r="C232" s="47" t="s">
        <v>21</v>
      </c>
      <c r="D232" s="47" t="s">
        <v>22</v>
      </c>
      <c r="E232" s="47" t="s">
        <v>189</v>
      </c>
      <c r="F232" s="48">
        <v>2</v>
      </c>
      <c r="G232" s="47" t="s">
        <v>57</v>
      </c>
      <c r="H232" s="41">
        <v>438.75</v>
      </c>
      <c r="I232" s="47">
        <v>460.6875</v>
      </c>
      <c r="J232" s="47">
        <v>465.075</v>
      </c>
      <c r="K232" s="56">
        <v>454.8375</v>
      </c>
      <c r="L232" s="47">
        <f t="shared" si="39"/>
        <v>59.128875</v>
      </c>
      <c r="M232" s="47">
        <f>F232*K232+表2[[#This Row],[合计暂定数量]]*表2[[#This Row],[税率（13%）]]</f>
        <v>1027.93275</v>
      </c>
      <c r="N232" s="60"/>
      <c r="O232" s="57">
        <f t="shared" si="49"/>
        <v>454.8375</v>
      </c>
      <c r="P232" s="59">
        <f t="shared" si="40"/>
        <v>59.128875</v>
      </c>
      <c r="Q232" s="59">
        <f>F232*O232+表2[[#This Row],[合计暂定数量]]*表2[[#This Row],[税率（13%）]]</f>
        <v>1027.93275</v>
      </c>
      <c r="R232" s="63"/>
      <c r="S232" s="63">
        <f t="shared" si="42"/>
        <v>-454.8375</v>
      </c>
    </row>
    <row r="233" s="23" customFormat="1" ht="24" spans="1:19">
      <c r="A233" s="46">
        <f t="shared" si="47"/>
        <v>231</v>
      </c>
      <c r="B233" s="47" t="s">
        <v>187</v>
      </c>
      <c r="C233" s="47" t="s">
        <v>21</v>
      </c>
      <c r="D233" s="47" t="s">
        <v>22</v>
      </c>
      <c r="E233" s="47" t="s">
        <v>190</v>
      </c>
      <c r="F233" s="48">
        <v>2</v>
      </c>
      <c r="G233" s="47" t="s">
        <v>57</v>
      </c>
      <c r="H233" s="41">
        <v>458.25</v>
      </c>
      <c r="I233" s="47">
        <v>481.1625</v>
      </c>
      <c r="J233" s="47">
        <v>485.745</v>
      </c>
      <c r="K233" s="56">
        <v>475.0525</v>
      </c>
      <c r="L233" s="47">
        <f t="shared" si="39"/>
        <v>61.756825</v>
      </c>
      <c r="M233" s="47">
        <f>F233*K233+表2[[#This Row],[合计暂定数量]]*表2[[#This Row],[税率（13%）]]</f>
        <v>1073.61865</v>
      </c>
      <c r="N233" s="60"/>
      <c r="O233" s="57">
        <f t="shared" si="49"/>
        <v>475.0525</v>
      </c>
      <c r="P233" s="59">
        <f t="shared" si="40"/>
        <v>61.756825</v>
      </c>
      <c r="Q233" s="59">
        <f>F233*O233+表2[[#This Row],[合计暂定数量]]*表2[[#This Row],[税率（13%）]]</f>
        <v>1073.61865</v>
      </c>
      <c r="R233" s="63"/>
      <c r="S233" s="63">
        <f t="shared" si="42"/>
        <v>-475.0525</v>
      </c>
    </row>
    <row r="234" s="23" customFormat="1" ht="24" spans="1:19">
      <c r="A234" s="46">
        <f t="shared" si="47"/>
        <v>232</v>
      </c>
      <c r="B234" s="47" t="s">
        <v>187</v>
      </c>
      <c r="C234" s="47" t="s">
        <v>21</v>
      </c>
      <c r="D234" s="47" t="s">
        <v>22</v>
      </c>
      <c r="E234" s="47" t="s">
        <v>191</v>
      </c>
      <c r="F234" s="48">
        <v>2</v>
      </c>
      <c r="G234" s="47" t="s">
        <v>57</v>
      </c>
      <c r="H234" s="41">
        <v>477.75</v>
      </c>
      <c r="I234" s="47">
        <v>501.6375</v>
      </c>
      <c r="J234" s="47">
        <v>506.415</v>
      </c>
      <c r="K234" s="56">
        <v>495.2675</v>
      </c>
      <c r="L234" s="47">
        <f t="shared" si="39"/>
        <v>64.384775</v>
      </c>
      <c r="M234" s="47">
        <f>F234*K234+表2[[#This Row],[合计暂定数量]]*表2[[#This Row],[税率（13%）]]</f>
        <v>1119.30455</v>
      </c>
      <c r="N234" s="60"/>
      <c r="O234" s="57">
        <f t="shared" si="49"/>
        <v>495.2675</v>
      </c>
      <c r="P234" s="59">
        <f t="shared" si="40"/>
        <v>64.384775</v>
      </c>
      <c r="Q234" s="59">
        <f>F234*O234+表2[[#This Row],[合计暂定数量]]*表2[[#This Row],[税率（13%）]]</f>
        <v>1119.30455</v>
      </c>
      <c r="R234" s="63"/>
      <c r="S234" s="63">
        <f t="shared" si="42"/>
        <v>-495.2675</v>
      </c>
    </row>
    <row r="235" s="23" customFormat="1" ht="72" spans="1:19">
      <c r="A235" s="46">
        <f t="shared" si="47"/>
        <v>233</v>
      </c>
      <c r="B235" s="47" t="s">
        <v>192</v>
      </c>
      <c r="C235" s="47" t="s">
        <v>21</v>
      </c>
      <c r="D235" s="47" t="s">
        <v>193</v>
      </c>
      <c r="E235" s="47" t="s">
        <v>194</v>
      </c>
      <c r="F235" s="48">
        <v>15</v>
      </c>
      <c r="G235" s="47" t="s">
        <v>93</v>
      </c>
      <c r="H235" s="41">
        <v>536.25</v>
      </c>
      <c r="I235" s="47">
        <v>563.0625</v>
      </c>
      <c r="J235" s="47">
        <v>568.425</v>
      </c>
      <c r="K235" s="56">
        <v>555.9125</v>
      </c>
      <c r="L235" s="47">
        <f t="shared" si="39"/>
        <v>72.268625</v>
      </c>
      <c r="M235" s="47">
        <f>F235*K235+表2[[#This Row],[合计暂定数量]]*表2[[#This Row],[税率（13%）]]</f>
        <v>9422.716875</v>
      </c>
      <c r="N235" s="60"/>
      <c r="O235" s="57">
        <f t="shared" si="49"/>
        <v>555.9125</v>
      </c>
      <c r="P235" s="59">
        <f t="shared" si="40"/>
        <v>72.268625</v>
      </c>
      <c r="Q235" s="59">
        <f>F235*O235+表2[[#This Row],[合计暂定数量]]*表2[[#This Row],[税率（13%）]]</f>
        <v>9422.716875</v>
      </c>
      <c r="R235" s="63"/>
      <c r="S235" s="63">
        <f t="shared" si="42"/>
        <v>-555.9125</v>
      </c>
    </row>
    <row r="236" s="23" customFormat="1" ht="72" spans="1:19">
      <c r="A236" s="46">
        <f t="shared" si="47"/>
        <v>234</v>
      </c>
      <c r="B236" s="47" t="s">
        <v>192</v>
      </c>
      <c r="C236" s="47" t="s">
        <v>21</v>
      </c>
      <c r="D236" s="47" t="s">
        <v>193</v>
      </c>
      <c r="E236" s="47" t="s">
        <v>195</v>
      </c>
      <c r="F236" s="48">
        <v>15</v>
      </c>
      <c r="G236" s="47" t="s">
        <v>93</v>
      </c>
      <c r="H236" s="41">
        <v>497.25</v>
      </c>
      <c r="I236" s="47">
        <v>522.1125</v>
      </c>
      <c r="J236" s="47">
        <v>527.085</v>
      </c>
      <c r="K236" s="56">
        <v>515.4825</v>
      </c>
      <c r="L236" s="47">
        <f t="shared" si="39"/>
        <v>67.012725</v>
      </c>
      <c r="M236" s="47">
        <f>F236*K236+表2[[#This Row],[合计暂定数量]]*表2[[#This Row],[税率（13%）]]</f>
        <v>8737.428375</v>
      </c>
      <c r="N236" s="60"/>
      <c r="O236" s="57">
        <f t="shared" si="49"/>
        <v>515.4825</v>
      </c>
      <c r="P236" s="59">
        <f t="shared" si="40"/>
        <v>67.012725</v>
      </c>
      <c r="Q236" s="59">
        <f>F236*O236+表2[[#This Row],[合计暂定数量]]*表2[[#This Row],[税率（13%）]]</f>
        <v>8737.428375</v>
      </c>
      <c r="R236" s="63"/>
      <c r="S236" s="63">
        <f t="shared" si="42"/>
        <v>-515.4825</v>
      </c>
    </row>
    <row r="237" s="23" customFormat="1" ht="48" spans="1:19">
      <c r="A237" s="46">
        <f t="shared" si="47"/>
        <v>235</v>
      </c>
      <c r="B237" s="47" t="s">
        <v>192</v>
      </c>
      <c r="C237" s="47" t="s">
        <v>21</v>
      </c>
      <c r="D237" s="47" t="s">
        <v>193</v>
      </c>
      <c r="E237" s="47" t="s">
        <v>196</v>
      </c>
      <c r="F237" s="48">
        <v>15</v>
      </c>
      <c r="G237" s="47" t="s">
        <v>93</v>
      </c>
      <c r="H237" s="41">
        <v>955.5</v>
      </c>
      <c r="I237" s="47">
        <v>1003.275</v>
      </c>
      <c r="J237" s="47">
        <v>1012.83</v>
      </c>
      <c r="K237" s="56">
        <v>990.535</v>
      </c>
      <c r="L237" s="47">
        <f t="shared" si="39"/>
        <v>128.76955</v>
      </c>
      <c r="M237" s="47">
        <f>F237*K237+表2[[#This Row],[合计暂定数量]]*表2[[#This Row],[税率（13%）]]</f>
        <v>16789.56825</v>
      </c>
      <c r="N237" s="60"/>
      <c r="O237" s="57">
        <f t="shared" si="49"/>
        <v>990.535</v>
      </c>
      <c r="P237" s="59">
        <f t="shared" si="40"/>
        <v>128.76955</v>
      </c>
      <c r="Q237" s="59">
        <f>F237*O237+表2[[#This Row],[合计暂定数量]]*表2[[#This Row],[税率（13%）]]</f>
        <v>16789.56825</v>
      </c>
      <c r="R237" s="63"/>
      <c r="S237" s="63">
        <f t="shared" si="42"/>
        <v>-990.535</v>
      </c>
    </row>
    <row r="238" s="23" customFormat="1" ht="48" spans="1:19">
      <c r="A238" s="46">
        <f t="shared" ref="A238:A247" si="50">ROW()-2</f>
        <v>236</v>
      </c>
      <c r="B238" s="47" t="s">
        <v>192</v>
      </c>
      <c r="C238" s="47" t="s">
        <v>21</v>
      </c>
      <c r="D238" s="47" t="s">
        <v>193</v>
      </c>
      <c r="E238" s="47" t="s">
        <v>197</v>
      </c>
      <c r="F238" s="48">
        <v>15</v>
      </c>
      <c r="G238" s="47" t="s">
        <v>93</v>
      </c>
      <c r="H238" s="41">
        <v>721.5</v>
      </c>
      <c r="I238" s="47">
        <v>757.575</v>
      </c>
      <c r="J238" s="47">
        <v>764.79</v>
      </c>
      <c r="K238" s="56">
        <v>747.955</v>
      </c>
      <c r="L238" s="47">
        <f t="shared" si="39"/>
        <v>97.23415</v>
      </c>
      <c r="M238" s="47">
        <f>F238*K238+表2[[#This Row],[合计暂定数量]]*表2[[#This Row],[税率（13%）]]</f>
        <v>12677.83725</v>
      </c>
      <c r="N238" s="60"/>
      <c r="O238" s="57">
        <f t="shared" si="49"/>
        <v>747.955</v>
      </c>
      <c r="P238" s="59">
        <f t="shared" si="40"/>
        <v>97.23415</v>
      </c>
      <c r="Q238" s="59">
        <f>F238*O238+表2[[#This Row],[合计暂定数量]]*表2[[#This Row],[税率（13%）]]</f>
        <v>12677.83725</v>
      </c>
      <c r="R238" s="63"/>
      <c r="S238" s="63">
        <f t="shared" si="42"/>
        <v>-747.955</v>
      </c>
    </row>
    <row r="239" s="23" customFormat="1" ht="48" spans="1:19">
      <c r="A239" s="46">
        <f t="shared" si="50"/>
        <v>237</v>
      </c>
      <c r="B239" s="47" t="s">
        <v>192</v>
      </c>
      <c r="C239" s="47" t="s">
        <v>21</v>
      </c>
      <c r="D239" s="47" t="s">
        <v>193</v>
      </c>
      <c r="E239" s="47" t="s">
        <v>198</v>
      </c>
      <c r="F239" s="48">
        <v>5</v>
      </c>
      <c r="G239" s="47" t="s">
        <v>93</v>
      </c>
      <c r="H239" s="41">
        <v>604.5</v>
      </c>
      <c r="I239" s="47">
        <v>634.725</v>
      </c>
      <c r="J239" s="47">
        <v>640.77</v>
      </c>
      <c r="K239" s="56">
        <v>626.665</v>
      </c>
      <c r="L239" s="47">
        <f t="shared" si="39"/>
        <v>81.46645</v>
      </c>
      <c r="M239" s="47">
        <f>F239*K239+表2[[#This Row],[合计暂定数量]]*表2[[#This Row],[税率（13%）]]</f>
        <v>3540.65725</v>
      </c>
      <c r="N239" s="60"/>
      <c r="O239" s="57">
        <f t="shared" si="49"/>
        <v>626.665</v>
      </c>
      <c r="P239" s="59">
        <f t="shared" si="40"/>
        <v>81.46645</v>
      </c>
      <c r="Q239" s="59">
        <f>F239*O239+表2[[#This Row],[合计暂定数量]]*表2[[#This Row],[税率（13%）]]</f>
        <v>3540.65725</v>
      </c>
      <c r="R239" s="63"/>
      <c r="S239" s="63">
        <f t="shared" si="42"/>
        <v>-626.665</v>
      </c>
    </row>
    <row r="240" s="23" customFormat="1" ht="48" spans="1:19">
      <c r="A240" s="46">
        <f t="shared" si="50"/>
        <v>238</v>
      </c>
      <c r="B240" s="47" t="s">
        <v>192</v>
      </c>
      <c r="C240" s="47" t="s">
        <v>21</v>
      </c>
      <c r="D240" s="47" t="s">
        <v>193</v>
      </c>
      <c r="E240" s="47" t="s">
        <v>199</v>
      </c>
      <c r="F240" s="48">
        <v>15</v>
      </c>
      <c r="G240" s="47" t="s">
        <v>93</v>
      </c>
      <c r="H240" s="41">
        <v>570.375</v>
      </c>
      <c r="I240" s="47">
        <v>598.89375</v>
      </c>
      <c r="J240" s="47">
        <v>604.5975</v>
      </c>
      <c r="K240" s="56">
        <v>591.28875</v>
      </c>
      <c r="L240" s="47">
        <f t="shared" si="39"/>
        <v>76.8675375</v>
      </c>
      <c r="M240" s="47">
        <f>F240*K240+表2[[#This Row],[合计暂定数量]]*表2[[#This Row],[税率（13%）]]</f>
        <v>10022.3443125</v>
      </c>
      <c r="N240" s="60"/>
      <c r="O240" s="57">
        <f t="shared" si="49"/>
        <v>591.28875</v>
      </c>
      <c r="P240" s="59">
        <f t="shared" si="40"/>
        <v>76.8675375</v>
      </c>
      <c r="Q240" s="59">
        <f>F240*O240+表2[[#This Row],[合计暂定数量]]*表2[[#This Row],[税率（13%）]]</f>
        <v>10022.3443125</v>
      </c>
      <c r="R240" s="63"/>
      <c r="S240" s="63">
        <f t="shared" si="42"/>
        <v>-591.28875</v>
      </c>
    </row>
    <row r="241" s="23" customFormat="1" ht="48" spans="1:19">
      <c r="A241" s="46">
        <f t="shared" si="50"/>
        <v>239</v>
      </c>
      <c r="B241" s="47" t="s">
        <v>200</v>
      </c>
      <c r="C241" s="47" t="s">
        <v>21</v>
      </c>
      <c r="D241" s="47" t="s">
        <v>201</v>
      </c>
      <c r="E241" s="47" t="s">
        <v>202</v>
      </c>
      <c r="F241" s="48">
        <v>2</v>
      </c>
      <c r="G241" s="47" t="s">
        <v>93</v>
      </c>
      <c r="H241" s="41">
        <v>1072.5</v>
      </c>
      <c r="I241" s="47">
        <v>1126.125</v>
      </c>
      <c r="J241" s="47">
        <v>1136.85</v>
      </c>
      <c r="K241" s="56">
        <v>1111.825</v>
      </c>
      <c r="L241" s="47">
        <f t="shared" si="39"/>
        <v>144.53725</v>
      </c>
      <c r="M241" s="47">
        <f>F241*K241+表2[[#This Row],[合计暂定数量]]*表2[[#This Row],[税率（13%）]]</f>
        <v>2512.7245</v>
      </c>
      <c r="N241" s="60"/>
      <c r="O241" s="57">
        <f t="shared" si="49"/>
        <v>1111.825</v>
      </c>
      <c r="P241" s="59">
        <f t="shared" si="40"/>
        <v>144.53725</v>
      </c>
      <c r="Q241" s="59">
        <f>F241*O241+表2[[#This Row],[合计暂定数量]]*表2[[#This Row],[税率（13%）]]</f>
        <v>2512.7245</v>
      </c>
      <c r="R241" s="63"/>
      <c r="S241" s="63">
        <f t="shared" si="42"/>
        <v>-1111.825</v>
      </c>
    </row>
    <row r="242" s="23" customFormat="1" ht="48" spans="1:19">
      <c r="A242" s="46">
        <f t="shared" si="50"/>
        <v>240</v>
      </c>
      <c r="B242" s="47" t="s">
        <v>192</v>
      </c>
      <c r="C242" s="47" t="s">
        <v>21</v>
      </c>
      <c r="D242" s="47" t="s">
        <v>201</v>
      </c>
      <c r="E242" s="47" t="s">
        <v>203</v>
      </c>
      <c r="F242" s="48">
        <v>5</v>
      </c>
      <c r="G242" s="47" t="s">
        <v>93</v>
      </c>
      <c r="H242" s="41">
        <v>731.25</v>
      </c>
      <c r="I242" s="47">
        <v>767.8125</v>
      </c>
      <c r="J242" s="47">
        <v>775.125</v>
      </c>
      <c r="K242" s="56">
        <v>758.0625</v>
      </c>
      <c r="L242" s="47">
        <f t="shared" si="39"/>
        <v>98.548125</v>
      </c>
      <c r="M242" s="47">
        <f>F242*K242+表2[[#This Row],[合计暂定数量]]*表2[[#This Row],[税率（13%）]]</f>
        <v>4283.053125</v>
      </c>
      <c r="N242" s="60"/>
      <c r="O242" s="57">
        <f t="shared" si="49"/>
        <v>758.0625</v>
      </c>
      <c r="P242" s="59">
        <f t="shared" si="40"/>
        <v>98.548125</v>
      </c>
      <c r="Q242" s="59">
        <f>F242*O242+表2[[#This Row],[合计暂定数量]]*表2[[#This Row],[税率（13%）]]</f>
        <v>4283.053125</v>
      </c>
      <c r="R242" s="63"/>
      <c r="S242" s="63">
        <f t="shared" si="42"/>
        <v>-758.0625</v>
      </c>
    </row>
    <row r="243" s="23" customFormat="1" ht="24" spans="1:19">
      <c r="A243" s="46">
        <f t="shared" si="50"/>
        <v>241</v>
      </c>
      <c r="B243" s="47" t="s">
        <v>204</v>
      </c>
      <c r="C243" s="47" t="s">
        <v>21</v>
      </c>
      <c r="D243" s="47" t="s">
        <v>205</v>
      </c>
      <c r="E243" s="47" t="s">
        <v>206</v>
      </c>
      <c r="F243" s="48">
        <v>3</v>
      </c>
      <c r="G243" s="47" t="s">
        <v>207</v>
      </c>
      <c r="H243" s="41">
        <v>682.5</v>
      </c>
      <c r="I243" s="47">
        <v>716.625</v>
      </c>
      <c r="J243" s="47">
        <v>723.45</v>
      </c>
      <c r="K243" s="56">
        <v>707.525</v>
      </c>
      <c r="L243" s="47">
        <f t="shared" si="39"/>
        <v>91.97825</v>
      </c>
      <c r="M243" s="47">
        <f>F243*K243+表2[[#This Row],[合计暂定数量]]*表2[[#This Row],[税率（13%）]]</f>
        <v>2398.50975</v>
      </c>
      <c r="N243" s="60"/>
      <c r="O243" s="57">
        <f t="shared" si="49"/>
        <v>707.525</v>
      </c>
      <c r="P243" s="59">
        <f t="shared" si="40"/>
        <v>91.97825</v>
      </c>
      <c r="Q243" s="59">
        <f>F243*O243+表2[[#This Row],[合计暂定数量]]*表2[[#This Row],[税率（13%）]]</f>
        <v>2398.50975</v>
      </c>
      <c r="R243" s="63"/>
      <c r="S243" s="63">
        <f t="shared" si="42"/>
        <v>-707.525</v>
      </c>
    </row>
    <row r="244" s="23" customFormat="1" ht="24" spans="1:19">
      <c r="A244" s="46">
        <f t="shared" si="50"/>
        <v>242</v>
      </c>
      <c r="B244" s="47" t="s">
        <v>204</v>
      </c>
      <c r="C244" s="47" t="s">
        <v>21</v>
      </c>
      <c r="D244" s="47" t="s">
        <v>205</v>
      </c>
      <c r="E244" s="47" t="s">
        <v>52</v>
      </c>
      <c r="F244" s="48">
        <v>3</v>
      </c>
      <c r="G244" s="47" t="s">
        <v>207</v>
      </c>
      <c r="H244" s="41">
        <v>809.25</v>
      </c>
      <c r="I244" s="47">
        <v>849.7125</v>
      </c>
      <c r="J244" s="47">
        <v>857.805</v>
      </c>
      <c r="K244" s="56">
        <v>838.9225</v>
      </c>
      <c r="L244" s="47">
        <f t="shared" si="39"/>
        <v>109.059925</v>
      </c>
      <c r="M244" s="47">
        <f>F244*K244+表2[[#This Row],[合计暂定数量]]*表2[[#This Row],[税率（13%）]]</f>
        <v>2843.947275</v>
      </c>
      <c r="N244" s="60"/>
      <c r="O244" s="57">
        <f t="shared" si="49"/>
        <v>838.9225</v>
      </c>
      <c r="P244" s="59">
        <f t="shared" si="40"/>
        <v>109.059925</v>
      </c>
      <c r="Q244" s="59">
        <f>F244*O244+表2[[#This Row],[合计暂定数量]]*表2[[#This Row],[税率（13%）]]</f>
        <v>2843.947275</v>
      </c>
      <c r="R244" s="63"/>
      <c r="S244" s="63">
        <f t="shared" si="42"/>
        <v>-838.9225</v>
      </c>
    </row>
    <row r="245" s="23" customFormat="1" ht="24" spans="1:19">
      <c r="A245" s="38">
        <f t="shared" si="50"/>
        <v>243</v>
      </c>
      <c r="B245" s="39" t="s">
        <v>204</v>
      </c>
      <c r="C245" s="39" t="s">
        <v>21</v>
      </c>
      <c r="D245" s="39" t="s">
        <v>205</v>
      </c>
      <c r="E245" s="39" t="s">
        <v>208</v>
      </c>
      <c r="F245" s="40">
        <v>3</v>
      </c>
      <c r="G245" s="39" t="s">
        <v>207</v>
      </c>
      <c r="H245" s="41">
        <v>877.5</v>
      </c>
      <c r="I245" s="39">
        <v>921.375</v>
      </c>
      <c r="J245" s="39">
        <v>930.15</v>
      </c>
      <c r="K245" s="56">
        <v>909.675</v>
      </c>
      <c r="L245" s="39">
        <f t="shared" si="39"/>
        <v>118.25775</v>
      </c>
      <c r="M245" s="39">
        <f>F245*K245+表2[[#This Row],[合计暂定数量]]*表2[[#This Row],[税率（13%）]]</f>
        <v>3083.79825</v>
      </c>
      <c r="N245" s="57">
        <v>842.96</v>
      </c>
      <c r="O245" s="62">
        <f t="shared" si="48"/>
        <v>842.96</v>
      </c>
      <c r="P245" s="59">
        <f t="shared" si="40"/>
        <v>109.5848</v>
      </c>
      <c r="Q245" s="59">
        <f>F245*O245+表2[[#This Row],[合计暂定数量]]*表2[[#This Row],[税率（13%）]]</f>
        <v>2883.65325</v>
      </c>
      <c r="R245" s="63">
        <f t="shared" si="41"/>
        <v>842.96</v>
      </c>
      <c r="S245" s="63">
        <f t="shared" si="42"/>
        <v>-66.715</v>
      </c>
    </row>
    <row r="246" s="23" customFormat="1" ht="24" spans="1:19">
      <c r="A246" s="38">
        <f t="shared" si="50"/>
        <v>244</v>
      </c>
      <c r="B246" s="39" t="s">
        <v>204</v>
      </c>
      <c r="C246" s="39" t="s">
        <v>21</v>
      </c>
      <c r="D246" s="39" t="s">
        <v>205</v>
      </c>
      <c r="E246" s="39" t="s">
        <v>209</v>
      </c>
      <c r="F246" s="40">
        <v>3</v>
      </c>
      <c r="G246" s="39" t="s">
        <v>207</v>
      </c>
      <c r="H246" s="41">
        <v>1170</v>
      </c>
      <c r="I246" s="39">
        <v>1228.5</v>
      </c>
      <c r="J246" s="39">
        <v>1240.2</v>
      </c>
      <c r="K246" s="56">
        <v>1212.9</v>
      </c>
      <c r="L246" s="39">
        <f t="shared" si="39"/>
        <v>157.677</v>
      </c>
      <c r="M246" s="39">
        <f>F246*K246+表2[[#This Row],[合计暂定数量]]*表2[[#This Row],[税率（13%）]]</f>
        <v>4111.731</v>
      </c>
      <c r="N246" s="57">
        <v>1095.95</v>
      </c>
      <c r="O246" s="62">
        <f t="shared" si="48"/>
        <v>1095.95</v>
      </c>
      <c r="P246" s="59">
        <f t="shared" si="40"/>
        <v>142.4735</v>
      </c>
      <c r="Q246" s="59">
        <f>F246*O246+表2[[#This Row],[合计暂定数量]]*表2[[#This Row],[税率（13%）]]</f>
        <v>3760.881</v>
      </c>
      <c r="R246" s="63">
        <f t="shared" si="41"/>
        <v>1095.95</v>
      </c>
      <c r="S246" s="63">
        <f t="shared" si="42"/>
        <v>-116.95</v>
      </c>
    </row>
    <row r="247" s="23" customFormat="1" ht="24" spans="1:19">
      <c r="A247" s="38">
        <f t="shared" si="50"/>
        <v>245</v>
      </c>
      <c r="B247" s="39" t="s">
        <v>204</v>
      </c>
      <c r="C247" s="39" t="s">
        <v>21</v>
      </c>
      <c r="D247" s="39" t="s">
        <v>205</v>
      </c>
      <c r="E247" s="39" t="s">
        <v>210</v>
      </c>
      <c r="F247" s="40">
        <v>3</v>
      </c>
      <c r="G247" s="39" t="s">
        <v>207</v>
      </c>
      <c r="H247" s="41">
        <v>1511.25</v>
      </c>
      <c r="I247" s="39">
        <v>1586.8125</v>
      </c>
      <c r="J247" s="39">
        <v>1601.925</v>
      </c>
      <c r="K247" s="56">
        <v>1566.6625</v>
      </c>
      <c r="L247" s="39">
        <f t="shared" si="39"/>
        <v>203.666125</v>
      </c>
      <c r="M247" s="39">
        <f>F247*K247+表2[[#This Row],[合计暂定数量]]*表2[[#This Row],[税率（13%）]]</f>
        <v>5310.985875</v>
      </c>
      <c r="N247" s="57">
        <v>1415.79</v>
      </c>
      <c r="O247" s="62">
        <f t="shared" si="48"/>
        <v>1415.79</v>
      </c>
      <c r="P247" s="59">
        <f t="shared" si="40"/>
        <v>184.0527</v>
      </c>
      <c r="Q247" s="59">
        <f>F247*O247+表2[[#This Row],[合计暂定数量]]*表2[[#This Row],[税率（13%）]]</f>
        <v>4858.368375</v>
      </c>
      <c r="R247" s="63">
        <f t="shared" si="41"/>
        <v>1415.79</v>
      </c>
      <c r="S247" s="63">
        <f t="shared" si="42"/>
        <v>-150.8725</v>
      </c>
    </row>
    <row r="248" s="23" customFormat="1" ht="24" spans="1:19">
      <c r="A248" s="38">
        <f t="shared" ref="A248:A257" si="51">ROW()-2</f>
        <v>246</v>
      </c>
      <c r="B248" s="39" t="s">
        <v>211</v>
      </c>
      <c r="C248" s="39" t="s">
        <v>21</v>
      </c>
      <c r="D248" s="39" t="s">
        <v>205</v>
      </c>
      <c r="E248" s="39" t="s">
        <v>208</v>
      </c>
      <c r="F248" s="40">
        <v>3</v>
      </c>
      <c r="G248" s="39" t="s">
        <v>207</v>
      </c>
      <c r="H248" s="41">
        <v>1267.5</v>
      </c>
      <c r="I248" s="39">
        <v>1330.875</v>
      </c>
      <c r="J248" s="39">
        <v>1343.55</v>
      </c>
      <c r="K248" s="56">
        <v>1313.975</v>
      </c>
      <c r="L248" s="39">
        <f t="shared" si="39"/>
        <v>170.81675</v>
      </c>
      <c r="M248" s="39">
        <f>F248*K248+表2[[#This Row],[合计暂定数量]]*表2[[#This Row],[税率（13%）]]</f>
        <v>4454.37525</v>
      </c>
      <c r="N248" s="57">
        <v>1168.23</v>
      </c>
      <c r="O248" s="62">
        <f t="shared" si="48"/>
        <v>1168.23</v>
      </c>
      <c r="P248" s="59">
        <f t="shared" si="40"/>
        <v>151.8699</v>
      </c>
      <c r="Q248" s="59">
        <f>F248*O248+表2[[#This Row],[合计暂定数量]]*表2[[#This Row],[税率（13%）]]</f>
        <v>4017.14025</v>
      </c>
      <c r="R248" s="63">
        <f t="shared" si="41"/>
        <v>1168.23</v>
      </c>
      <c r="S248" s="63">
        <f t="shared" si="42"/>
        <v>-145.745</v>
      </c>
    </row>
    <row r="249" s="23" customFormat="1" ht="24" spans="1:19">
      <c r="A249" s="38">
        <f t="shared" si="51"/>
        <v>247</v>
      </c>
      <c r="B249" s="39" t="s">
        <v>211</v>
      </c>
      <c r="C249" s="39" t="s">
        <v>21</v>
      </c>
      <c r="D249" s="39" t="s">
        <v>205</v>
      </c>
      <c r="E249" s="39" t="s">
        <v>209</v>
      </c>
      <c r="F249" s="40">
        <v>3</v>
      </c>
      <c r="G249" s="39" t="s">
        <v>207</v>
      </c>
      <c r="H249" s="41">
        <v>1657.5</v>
      </c>
      <c r="I249" s="39">
        <v>1740.375</v>
      </c>
      <c r="J249" s="39">
        <v>1756.95</v>
      </c>
      <c r="K249" s="56">
        <v>1718.275</v>
      </c>
      <c r="L249" s="39">
        <f t="shared" si="39"/>
        <v>223.37575</v>
      </c>
      <c r="M249" s="39">
        <f>F249*K249+表2[[#This Row],[合计暂定数量]]*表2[[#This Row],[税率（13%）]]</f>
        <v>5824.95225</v>
      </c>
      <c r="N249" s="57">
        <v>1601.91</v>
      </c>
      <c r="O249" s="62">
        <f t="shared" si="48"/>
        <v>1601.91</v>
      </c>
      <c r="P249" s="59">
        <f t="shared" si="40"/>
        <v>208.2483</v>
      </c>
      <c r="Q249" s="59">
        <f>F249*O249+表2[[#This Row],[合计暂定数量]]*表2[[#This Row],[税率（13%）]]</f>
        <v>5475.85725</v>
      </c>
      <c r="R249" s="63">
        <f t="shared" si="41"/>
        <v>1601.91</v>
      </c>
      <c r="S249" s="63">
        <f t="shared" si="42"/>
        <v>-116.365</v>
      </c>
    </row>
    <row r="250" s="23" customFormat="1" ht="24" spans="1:19">
      <c r="A250" s="38">
        <f t="shared" si="51"/>
        <v>248</v>
      </c>
      <c r="B250" s="39" t="s">
        <v>211</v>
      </c>
      <c r="C250" s="39" t="s">
        <v>21</v>
      </c>
      <c r="D250" s="39" t="s">
        <v>205</v>
      </c>
      <c r="E250" s="39" t="s">
        <v>210</v>
      </c>
      <c r="F250" s="40">
        <v>3</v>
      </c>
      <c r="G250" s="39" t="s">
        <v>207</v>
      </c>
      <c r="H250" s="41">
        <v>1803.75</v>
      </c>
      <c r="I250" s="39">
        <v>1893.9375</v>
      </c>
      <c r="J250" s="39">
        <v>1911.975</v>
      </c>
      <c r="K250" s="56">
        <v>1869.8875</v>
      </c>
      <c r="L250" s="39">
        <f t="shared" si="39"/>
        <v>243.085375</v>
      </c>
      <c r="M250" s="39">
        <f>F250*K250+表2[[#This Row],[合计暂定数量]]*表2[[#This Row],[税率（13%）]]</f>
        <v>6338.918625</v>
      </c>
      <c r="N250" s="57">
        <v>1665.15</v>
      </c>
      <c r="O250" s="62">
        <f t="shared" si="48"/>
        <v>1665.15</v>
      </c>
      <c r="P250" s="59">
        <f t="shared" si="40"/>
        <v>216.4695</v>
      </c>
      <c r="Q250" s="59">
        <f>F250*O250+表2[[#This Row],[合计暂定数量]]*表2[[#This Row],[税率（13%）]]</f>
        <v>5724.706125</v>
      </c>
      <c r="R250" s="63">
        <f t="shared" si="41"/>
        <v>1665.15</v>
      </c>
      <c r="S250" s="63">
        <f t="shared" si="42"/>
        <v>-204.7375</v>
      </c>
    </row>
    <row r="251" s="23" customFormat="1" ht="24" spans="1:19">
      <c r="A251" s="38">
        <f t="shared" si="51"/>
        <v>249</v>
      </c>
      <c r="B251" s="39" t="s">
        <v>212</v>
      </c>
      <c r="C251" s="39" t="s">
        <v>21</v>
      </c>
      <c r="D251" s="39" t="s">
        <v>205</v>
      </c>
      <c r="E251" s="39" t="s">
        <v>208</v>
      </c>
      <c r="F251" s="40">
        <v>1</v>
      </c>
      <c r="G251" s="39" t="s">
        <v>207</v>
      </c>
      <c r="H251" s="41">
        <v>1345.5</v>
      </c>
      <c r="I251" s="39">
        <v>1412.775</v>
      </c>
      <c r="J251" s="39">
        <v>1426.23</v>
      </c>
      <c r="K251" s="56">
        <v>1394.835</v>
      </c>
      <c r="L251" s="39">
        <f t="shared" si="39"/>
        <v>181.32855</v>
      </c>
      <c r="M251" s="39">
        <f>F251*K251+表2[[#This Row],[合计暂定数量]]*表2[[#This Row],[税率（13%）]]</f>
        <v>1576.16355</v>
      </c>
      <c r="N251" s="57">
        <v>1279.36</v>
      </c>
      <c r="O251" s="62">
        <f t="shared" si="48"/>
        <v>1279.36</v>
      </c>
      <c r="P251" s="59">
        <f t="shared" si="40"/>
        <v>166.3168</v>
      </c>
      <c r="Q251" s="59">
        <f>F251*O251+表2[[#This Row],[合计暂定数量]]*表2[[#This Row],[税率（13%）]]</f>
        <v>1460.68855</v>
      </c>
      <c r="R251" s="63">
        <f t="shared" si="41"/>
        <v>1279.36</v>
      </c>
      <c r="S251" s="63">
        <f t="shared" si="42"/>
        <v>-115.475</v>
      </c>
    </row>
    <row r="252" s="23" customFormat="1" ht="24" spans="1:19">
      <c r="A252" s="38">
        <f t="shared" si="51"/>
        <v>250</v>
      </c>
      <c r="B252" s="39" t="s">
        <v>212</v>
      </c>
      <c r="C252" s="39" t="s">
        <v>21</v>
      </c>
      <c r="D252" s="39" t="s">
        <v>205</v>
      </c>
      <c r="E252" s="39" t="s">
        <v>209</v>
      </c>
      <c r="F252" s="40">
        <v>1</v>
      </c>
      <c r="G252" s="39" t="s">
        <v>207</v>
      </c>
      <c r="H252" s="41">
        <v>1735.5</v>
      </c>
      <c r="I252" s="39">
        <v>1822.275</v>
      </c>
      <c r="J252" s="39">
        <v>1839.63</v>
      </c>
      <c r="K252" s="56">
        <v>1799.135</v>
      </c>
      <c r="L252" s="39">
        <f t="shared" si="39"/>
        <v>233.88755</v>
      </c>
      <c r="M252" s="39">
        <f>F252*K252+表2[[#This Row],[合计暂定数量]]*表2[[#This Row],[税率（13%）]]</f>
        <v>2033.02255</v>
      </c>
      <c r="N252" s="57">
        <v>1573.9</v>
      </c>
      <c r="O252" s="62">
        <f t="shared" si="48"/>
        <v>1573.9</v>
      </c>
      <c r="P252" s="59">
        <f t="shared" si="40"/>
        <v>204.607</v>
      </c>
      <c r="Q252" s="59">
        <f>F252*O252+表2[[#This Row],[合计暂定数量]]*表2[[#This Row],[税率（13%）]]</f>
        <v>1807.78755</v>
      </c>
      <c r="R252" s="63">
        <f t="shared" si="41"/>
        <v>1573.9</v>
      </c>
      <c r="S252" s="63">
        <f t="shared" si="42"/>
        <v>-225.235</v>
      </c>
    </row>
    <row r="253" s="23" customFormat="1" ht="24" spans="1:19">
      <c r="A253" s="38">
        <f t="shared" si="51"/>
        <v>251</v>
      </c>
      <c r="B253" s="39" t="s">
        <v>212</v>
      </c>
      <c r="C253" s="39" t="s">
        <v>21</v>
      </c>
      <c r="D253" s="39" t="s">
        <v>205</v>
      </c>
      <c r="E253" s="39" t="s">
        <v>210</v>
      </c>
      <c r="F253" s="40">
        <v>1</v>
      </c>
      <c r="G253" s="39" t="s">
        <v>207</v>
      </c>
      <c r="H253" s="41">
        <v>1998.75</v>
      </c>
      <c r="I253" s="39">
        <v>2098.6875</v>
      </c>
      <c r="J253" s="39">
        <v>2118.675</v>
      </c>
      <c r="K253" s="56">
        <v>2072.0375</v>
      </c>
      <c r="L253" s="39">
        <f t="shared" si="39"/>
        <v>269.364875</v>
      </c>
      <c r="M253" s="39">
        <f>F253*K253+表2[[#This Row],[合计暂定数量]]*表2[[#This Row],[税率（13%）]]</f>
        <v>2341.402375</v>
      </c>
      <c r="N253" s="57">
        <v>1855.79</v>
      </c>
      <c r="O253" s="62">
        <f t="shared" si="48"/>
        <v>1855.79</v>
      </c>
      <c r="P253" s="59">
        <f t="shared" si="40"/>
        <v>241.2527</v>
      </c>
      <c r="Q253" s="59">
        <f>F253*O253+表2[[#This Row],[合计暂定数量]]*表2[[#This Row],[税率（13%）]]</f>
        <v>2125.154875</v>
      </c>
      <c r="R253" s="63">
        <f t="shared" si="41"/>
        <v>1855.79</v>
      </c>
      <c r="S253" s="63">
        <f t="shared" si="42"/>
        <v>-216.2475</v>
      </c>
    </row>
    <row r="254" s="23" customFormat="1" ht="24" spans="1:19">
      <c r="A254" s="38">
        <f t="shared" si="51"/>
        <v>252</v>
      </c>
      <c r="B254" s="39" t="s">
        <v>212</v>
      </c>
      <c r="C254" s="39" t="s">
        <v>21</v>
      </c>
      <c r="D254" s="39" t="s">
        <v>205</v>
      </c>
      <c r="E254" s="39" t="s">
        <v>213</v>
      </c>
      <c r="F254" s="40">
        <v>1</v>
      </c>
      <c r="G254" s="39" t="s">
        <v>207</v>
      </c>
      <c r="H254" s="41">
        <v>3363.75</v>
      </c>
      <c r="I254" s="39">
        <v>3531.9375</v>
      </c>
      <c r="J254" s="39">
        <v>3565.575</v>
      </c>
      <c r="K254" s="56">
        <v>3487.0875</v>
      </c>
      <c r="L254" s="39">
        <f t="shared" si="39"/>
        <v>453.321375</v>
      </c>
      <c r="M254" s="39">
        <f>F254*K254+表2[[#This Row],[合计暂定数量]]*表2[[#This Row],[税率（13%）]]</f>
        <v>3940.408875</v>
      </c>
      <c r="N254" s="57">
        <v>3011.37</v>
      </c>
      <c r="O254" s="62">
        <f t="shared" si="48"/>
        <v>3011.37</v>
      </c>
      <c r="P254" s="59">
        <f t="shared" si="40"/>
        <v>391.4781</v>
      </c>
      <c r="Q254" s="59">
        <f>F254*O254+表2[[#This Row],[合计暂定数量]]*表2[[#This Row],[税率（13%）]]</f>
        <v>3464.691375</v>
      </c>
      <c r="R254" s="63">
        <f t="shared" si="41"/>
        <v>3011.37</v>
      </c>
      <c r="S254" s="63">
        <f t="shared" si="42"/>
        <v>-475.7175</v>
      </c>
    </row>
    <row r="255" s="23" customFormat="1" spans="1:19">
      <c r="A255" s="38">
        <f t="shared" si="51"/>
        <v>253</v>
      </c>
      <c r="B255" s="39" t="s">
        <v>214</v>
      </c>
      <c r="C255" s="39" t="s">
        <v>21</v>
      </c>
      <c r="D255" s="39" t="s">
        <v>22</v>
      </c>
      <c r="E255" s="56" t="s">
        <v>120</v>
      </c>
      <c r="F255" s="40">
        <v>5</v>
      </c>
      <c r="G255" s="39" t="s">
        <v>57</v>
      </c>
      <c r="H255" s="41">
        <v>39</v>
      </c>
      <c r="I255" s="39">
        <v>40.95</v>
      </c>
      <c r="J255" s="39">
        <v>41.34</v>
      </c>
      <c r="K255" s="56">
        <v>40.43</v>
      </c>
      <c r="L255" s="39">
        <f t="shared" si="39"/>
        <v>5.2559</v>
      </c>
      <c r="M255" s="39">
        <f>F255*K255+表2[[#This Row],[合计暂定数量]]*表2[[#This Row],[税率（13%）]]</f>
        <v>228.4295</v>
      </c>
      <c r="N255" s="57">
        <v>35.22</v>
      </c>
      <c r="O255" s="62">
        <f t="shared" si="48"/>
        <v>35.22</v>
      </c>
      <c r="P255" s="59">
        <f t="shared" si="40"/>
        <v>4.5786</v>
      </c>
      <c r="Q255" s="59">
        <f>F255*O255+表2[[#This Row],[合计暂定数量]]*表2[[#This Row],[税率（13%）]]</f>
        <v>202.3795</v>
      </c>
      <c r="R255" s="63">
        <f t="shared" si="41"/>
        <v>35.22</v>
      </c>
      <c r="S255" s="63">
        <f t="shared" si="42"/>
        <v>-5.21</v>
      </c>
    </row>
    <row r="256" s="23" customFormat="1" spans="1:19">
      <c r="A256" s="38">
        <f t="shared" si="51"/>
        <v>254</v>
      </c>
      <c r="B256" s="39" t="s">
        <v>214</v>
      </c>
      <c r="C256" s="39" t="s">
        <v>21</v>
      </c>
      <c r="D256" s="39" t="s">
        <v>22</v>
      </c>
      <c r="E256" s="56" t="s">
        <v>121</v>
      </c>
      <c r="F256" s="40">
        <v>5</v>
      </c>
      <c r="G256" s="39" t="s">
        <v>57</v>
      </c>
      <c r="H256" s="41">
        <v>48.75</v>
      </c>
      <c r="I256" s="39">
        <v>51.1875</v>
      </c>
      <c r="J256" s="39">
        <v>51.675</v>
      </c>
      <c r="K256" s="56">
        <v>50.5375</v>
      </c>
      <c r="L256" s="39">
        <f t="shared" si="39"/>
        <v>6.569875</v>
      </c>
      <c r="M256" s="39">
        <f>F256*K256+表2[[#This Row],[合计暂定数量]]*表2[[#This Row],[税率（13%）]]</f>
        <v>285.536875</v>
      </c>
      <c r="N256" s="57">
        <v>46.98</v>
      </c>
      <c r="O256" s="62">
        <f t="shared" si="48"/>
        <v>46.98</v>
      </c>
      <c r="P256" s="59">
        <f t="shared" si="40"/>
        <v>6.1074</v>
      </c>
      <c r="Q256" s="59">
        <f>F256*O256+表2[[#This Row],[合计暂定数量]]*表2[[#This Row],[税率（13%）]]</f>
        <v>267.749375</v>
      </c>
      <c r="R256" s="63">
        <f t="shared" si="41"/>
        <v>46.98</v>
      </c>
      <c r="S256" s="63">
        <f t="shared" si="42"/>
        <v>-3.5575</v>
      </c>
    </row>
    <row r="257" s="23" customFormat="1" spans="1:19">
      <c r="A257" s="38">
        <f t="shared" si="51"/>
        <v>255</v>
      </c>
      <c r="B257" s="39" t="s">
        <v>214</v>
      </c>
      <c r="C257" s="39" t="s">
        <v>21</v>
      </c>
      <c r="D257" s="39" t="s">
        <v>22</v>
      </c>
      <c r="E257" s="56" t="s">
        <v>122</v>
      </c>
      <c r="F257" s="40">
        <v>5</v>
      </c>
      <c r="G257" s="39" t="s">
        <v>57</v>
      </c>
      <c r="H257" s="41">
        <v>73.125</v>
      </c>
      <c r="I257" s="39">
        <v>76.78125</v>
      </c>
      <c r="J257" s="39">
        <v>77.5125</v>
      </c>
      <c r="K257" s="56">
        <v>75.80625</v>
      </c>
      <c r="L257" s="39">
        <f t="shared" si="39"/>
        <v>9.8548125</v>
      </c>
      <c r="M257" s="39">
        <f>F257*K257+表2[[#This Row],[合计暂定数量]]*表2[[#This Row],[税率（13%）]]</f>
        <v>428.3053125</v>
      </c>
      <c r="N257" s="57">
        <v>75.01</v>
      </c>
      <c r="O257" s="62">
        <f t="shared" si="48"/>
        <v>75.01</v>
      </c>
      <c r="P257" s="59">
        <f t="shared" si="40"/>
        <v>9.7513</v>
      </c>
      <c r="Q257" s="59">
        <f>F257*O257+表2[[#This Row],[合计暂定数量]]*表2[[#This Row],[税率（13%）]]</f>
        <v>424.3240625</v>
      </c>
      <c r="R257" s="63">
        <f t="shared" si="41"/>
        <v>75.01</v>
      </c>
      <c r="S257" s="63">
        <f t="shared" si="42"/>
        <v>-0.796249999999986</v>
      </c>
    </row>
    <row r="258" s="23" customFormat="1" spans="1:19">
      <c r="A258" s="38">
        <f t="shared" ref="A258:A267" si="52">ROW()-2</f>
        <v>256</v>
      </c>
      <c r="B258" s="39" t="s">
        <v>214</v>
      </c>
      <c r="C258" s="39" t="s">
        <v>21</v>
      </c>
      <c r="D258" s="39" t="s">
        <v>22</v>
      </c>
      <c r="E258" s="56" t="s">
        <v>123</v>
      </c>
      <c r="F258" s="40">
        <v>5</v>
      </c>
      <c r="G258" s="39" t="s">
        <v>57</v>
      </c>
      <c r="H258" s="41">
        <v>214.5</v>
      </c>
      <c r="I258" s="39">
        <v>225.225</v>
      </c>
      <c r="J258" s="39">
        <v>227.37</v>
      </c>
      <c r="K258" s="56">
        <v>222.365</v>
      </c>
      <c r="L258" s="39">
        <f t="shared" si="39"/>
        <v>28.90745</v>
      </c>
      <c r="M258" s="39">
        <f>F258*K258+表2[[#This Row],[合计暂定数量]]*表2[[#This Row],[税率（13%）]]</f>
        <v>1256.36225</v>
      </c>
      <c r="N258" s="57">
        <v>117.45</v>
      </c>
      <c r="O258" s="62">
        <f t="shared" si="48"/>
        <v>117.45</v>
      </c>
      <c r="P258" s="59">
        <f t="shared" si="40"/>
        <v>15.2685</v>
      </c>
      <c r="Q258" s="59">
        <f>F258*O258+表2[[#This Row],[合计暂定数量]]*表2[[#This Row],[税率（13%）]]</f>
        <v>731.78725</v>
      </c>
      <c r="R258" s="63">
        <f t="shared" si="41"/>
        <v>117.45</v>
      </c>
      <c r="S258" s="63">
        <f t="shared" si="42"/>
        <v>-104.915</v>
      </c>
    </row>
    <row r="259" s="23" customFormat="1" spans="1:19">
      <c r="A259" s="38">
        <f t="shared" si="52"/>
        <v>257</v>
      </c>
      <c r="B259" s="39" t="s">
        <v>214</v>
      </c>
      <c r="C259" s="39" t="s">
        <v>21</v>
      </c>
      <c r="D259" s="39" t="s">
        <v>22</v>
      </c>
      <c r="E259" s="56" t="s">
        <v>124</v>
      </c>
      <c r="F259" s="40">
        <v>5</v>
      </c>
      <c r="G259" s="39" t="s">
        <v>57</v>
      </c>
      <c r="H259" s="41">
        <v>487.5</v>
      </c>
      <c r="I259" s="39">
        <v>511.875</v>
      </c>
      <c r="J259" s="39">
        <v>516.75</v>
      </c>
      <c r="K259" s="56">
        <v>505.375</v>
      </c>
      <c r="L259" s="39">
        <f t="shared" si="39"/>
        <v>65.69875</v>
      </c>
      <c r="M259" s="39">
        <f>F259*K259+表2[[#This Row],[合计暂定数量]]*表2[[#This Row],[税率（13%）]]</f>
        <v>2855.36875</v>
      </c>
      <c r="N259" s="57">
        <v>209.65</v>
      </c>
      <c r="O259" s="62">
        <f t="shared" si="48"/>
        <v>209.65</v>
      </c>
      <c r="P259" s="59">
        <f t="shared" si="40"/>
        <v>27.2545</v>
      </c>
      <c r="Q259" s="59">
        <f>F259*O259+表2[[#This Row],[合计暂定数量]]*表2[[#This Row],[税率（13%）]]</f>
        <v>1376.74375</v>
      </c>
      <c r="R259" s="63">
        <f t="shared" si="41"/>
        <v>209.65</v>
      </c>
      <c r="S259" s="63">
        <f t="shared" si="42"/>
        <v>-295.725</v>
      </c>
    </row>
    <row r="260" s="23" customFormat="1" spans="1:19">
      <c r="A260" s="38">
        <f t="shared" si="52"/>
        <v>258</v>
      </c>
      <c r="B260" s="39" t="s">
        <v>214</v>
      </c>
      <c r="C260" s="39" t="s">
        <v>21</v>
      </c>
      <c r="D260" s="39" t="s">
        <v>22</v>
      </c>
      <c r="E260" s="56" t="s">
        <v>125</v>
      </c>
      <c r="F260" s="40">
        <v>5</v>
      </c>
      <c r="G260" s="39" t="s">
        <v>57</v>
      </c>
      <c r="H260" s="41">
        <v>633.75</v>
      </c>
      <c r="I260" s="39">
        <v>665.4375</v>
      </c>
      <c r="J260" s="39">
        <v>671.775</v>
      </c>
      <c r="K260" s="56">
        <v>656.9875</v>
      </c>
      <c r="L260" s="39">
        <f t="shared" ref="L260:L323" si="53">K260*0.13</f>
        <v>85.408375</v>
      </c>
      <c r="M260" s="39">
        <f>F260*K260+表2[[#This Row],[合计暂定数量]]*表2[[#This Row],[税率（13%）]]</f>
        <v>3711.979375</v>
      </c>
      <c r="N260" s="57">
        <v>571.92</v>
      </c>
      <c r="O260" s="62">
        <f t="shared" si="48"/>
        <v>571.92</v>
      </c>
      <c r="P260" s="59">
        <f t="shared" ref="P260:P323" si="54">O260*0.13</f>
        <v>74.3496</v>
      </c>
      <c r="Q260" s="59">
        <f>F260*O260+表2[[#This Row],[合计暂定数量]]*表2[[#This Row],[税率（13%）]]</f>
        <v>3286.641875</v>
      </c>
      <c r="R260" s="63">
        <f t="shared" ref="R260:R323" si="55">IF(K260&gt;N260,N260,0)</f>
        <v>571.92</v>
      </c>
      <c r="S260" s="63">
        <f t="shared" ref="S260:S323" si="56">N260-K260</f>
        <v>-85.0675000000001</v>
      </c>
    </row>
    <row r="261" s="23" customFormat="1" spans="1:19">
      <c r="A261" s="38">
        <f t="shared" si="52"/>
        <v>259</v>
      </c>
      <c r="B261" s="39" t="s">
        <v>214</v>
      </c>
      <c r="C261" s="39" t="s">
        <v>21</v>
      </c>
      <c r="D261" s="39" t="s">
        <v>22</v>
      </c>
      <c r="E261" s="56" t="s">
        <v>126</v>
      </c>
      <c r="F261" s="40">
        <v>5</v>
      </c>
      <c r="G261" s="39" t="s">
        <v>57</v>
      </c>
      <c r="H261" s="41">
        <v>1004.25</v>
      </c>
      <c r="I261" s="39">
        <v>1054.4625</v>
      </c>
      <c r="J261" s="39">
        <v>1064.505</v>
      </c>
      <c r="K261" s="56">
        <v>1041.0725</v>
      </c>
      <c r="L261" s="39">
        <f t="shared" si="53"/>
        <v>135.339425</v>
      </c>
      <c r="M261" s="39">
        <f>F261*K261+表2[[#This Row],[合计暂定数量]]*表2[[#This Row],[税率（13%）]]</f>
        <v>5882.059625</v>
      </c>
      <c r="N261" s="57">
        <v>894.47</v>
      </c>
      <c r="O261" s="62">
        <f t="shared" si="48"/>
        <v>894.47</v>
      </c>
      <c r="P261" s="59">
        <f t="shared" si="54"/>
        <v>116.2811</v>
      </c>
      <c r="Q261" s="59">
        <f>F261*O261+表2[[#This Row],[合计暂定数量]]*表2[[#This Row],[税率（13%）]]</f>
        <v>5149.047125</v>
      </c>
      <c r="R261" s="63">
        <f t="shared" si="55"/>
        <v>894.47</v>
      </c>
      <c r="S261" s="63">
        <f t="shared" si="56"/>
        <v>-146.6025</v>
      </c>
    </row>
    <row r="262" s="23" customFormat="1" spans="1:19">
      <c r="A262" s="38">
        <f t="shared" si="52"/>
        <v>260</v>
      </c>
      <c r="B262" s="39" t="s">
        <v>214</v>
      </c>
      <c r="C262" s="39" t="s">
        <v>21</v>
      </c>
      <c r="D262" s="39" t="s">
        <v>22</v>
      </c>
      <c r="E262" s="56" t="s">
        <v>127</v>
      </c>
      <c r="F262" s="40">
        <v>5</v>
      </c>
      <c r="G262" s="39" t="s">
        <v>57</v>
      </c>
      <c r="H262" s="41">
        <v>2086.5</v>
      </c>
      <c r="I262" s="39">
        <v>2190.825</v>
      </c>
      <c r="J262" s="39">
        <v>2211.69</v>
      </c>
      <c r="K262" s="56">
        <v>2163.005</v>
      </c>
      <c r="L262" s="39">
        <f t="shared" si="53"/>
        <v>281.19065</v>
      </c>
      <c r="M262" s="39">
        <f>F262*K262+表2[[#This Row],[合计暂定数量]]*表2[[#This Row],[税率（13%）]]</f>
        <v>12220.97825</v>
      </c>
      <c r="N262" s="57">
        <v>2008.21</v>
      </c>
      <c r="O262" s="62">
        <f t="shared" si="48"/>
        <v>2008.21</v>
      </c>
      <c r="P262" s="59">
        <f t="shared" si="54"/>
        <v>261.0673</v>
      </c>
      <c r="Q262" s="59">
        <f>F262*O262+表2[[#This Row],[合计暂定数量]]*表2[[#This Row],[税率（13%）]]</f>
        <v>11447.00325</v>
      </c>
      <c r="R262" s="63">
        <f t="shared" si="55"/>
        <v>2008.21</v>
      </c>
      <c r="S262" s="63">
        <f t="shared" si="56"/>
        <v>-154.795</v>
      </c>
    </row>
    <row r="263" s="23" customFormat="1" spans="1:19">
      <c r="A263" s="38">
        <f t="shared" si="52"/>
        <v>261</v>
      </c>
      <c r="B263" s="39" t="s">
        <v>215</v>
      </c>
      <c r="C263" s="39" t="s">
        <v>21</v>
      </c>
      <c r="D263" s="39" t="s">
        <v>22</v>
      </c>
      <c r="E263" s="64" t="s">
        <v>166</v>
      </c>
      <c r="F263" s="40">
        <v>50</v>
      </c>
      <c r="G263" s="39" t="s">
        <v>57</v>
      </c>
      <c r="H263" s="41">
        <v>0.4875</v>
      </c>
      <c r="I263" s="39">
        <v>0.511875</v>
      </c>
      <c r="J263" s="39">
        <v>0.51675</v>
      </c>
      <c r="K263" s="56">
        <v>0.505375</v>
      </c>
      <c r="L263" s="39">
        <f t="shared" si="53"/>
        <v>0.06569875</v>
      </c>
      <c r="M263" s="39">
        <f>F263*K263+表2[[#This Row],[合计暂定数量]]*表2[[#This Row],[税率（13%）]]</f>
        <v>28.5536875</v>
      </c>
      <c r="N263" s="57">
        <v>0.79</v>
      </c>
      <c r="O263" s="57">
        <f t="shared" si="48"/>
        <v>0.505375</v>
      </c>
      <c r="P263" s="59">
        <f t="shared" si="54"/>
        <v>0.06569875</v>
      </c>
      <c r="Q263" s="59">
        <f>F263*O263+表2[[#This Row],[合计暂定数量]]*表2[[#This Row],[税率（13%）]]</f>
        <v>28.5536875</v>
      </c>
      <c r="R263" s="63">
        <f t="shared" si="55"/>
        <v>0</v>
      </c>
      <c r="S263" s="63">
        <f t="shared" si="56"/>
        <v>0.284625</v>
      </c>
    </row>
    <row r="264" s="23" customFormat="1" spans="1:19">
      <c r="A264" s="38">
        <f t="shared" si="52"/>
        <v>262</v>
      </c>
      <c r="B264" s="39" t="s">
        <v>215</v>
      </c>
      <c r="C264" s="39" t="s">
        <v>21</v>
      </c>
      <c r="D264" s="39" t="s">
        <v>22</v>
      </c>
      <c r="E264" s="64" t="s">
        <v>167</v>
      </c>
      <c r="F264" s="40">
        <v>50</v>
      </c>
      <c r="G264" s="39" t="s">
        <v>57</v>
      </c>
      <c r="H264" s="41">
        <v>0.78</v>
      </c>
      <c r="I264" s="39">
        <v>0.819</v>
      </c>
      <c r="J264" s="39">
        <v>0.8268</v>
      </c>
      <c r="K264" s="56">
        <v>0.8086</v>
      </c>
      <c r="L264" s="39">
        <f t="shared" si="53"/>
        <v>0.105118</v>
      </c>
      <c r="M264" s="39">
        <f>F264*K264+表2[[#This Row],[合计暂定数量]]*表2[[#This Row],[税率（13%）]]</f>
        <v>45.6859</v>
      </c>
      <c r="N264" s="57">
        <v>0.84</v>
      </c>
      <c r="O264" s="62">
        <f t="shared" si="48"/>
        <v>0.8086</v>
      </c>
      <c r="P264" s="59">
        <f t="shared" si="54"/>
        <v>0.105118</v>
      </c>
      <c r="Q264" s="59">
        <f>F264*O264+表2[[#This Row],[合计暂定数量]]*表2[[#This Row],[税率（13%）]]</f>
        <v>45.6859</v>
      </c>
      <c r="R264" s="63">
        <f t="shared" si="55"/>
        <v>0</v>
      </c>
      <c r="S264" s="63">
        <f t="shared" si="56"/>
        <v>0.0314000000000001</v>
      </c>
    </row>
    <row r="265" s="23" customFormat="1" spans="1:19">
      <c r="A265" s="38">
        <f t="shared" si="52"/>
        <v>263</v>
      </c>
      <c r="B265" s="39" t="s">
        <v>215</v>
      </c>
      <c r="C265" s="39" t="s">
        <v>21</v>
      </c>
      <c r="D265" s="39" t="s">
        <v>22</v>
      </c>
      <c r="E265" s="64" t="s">
        <v>168</v>
      </c>
      <c r="F265" s="40">
        <v>50</v>
      </c>
      <c r="G265" s="39" t="s">
        <v>57</v>
      </c>
      <c r="H265" s="41">
        <v>1.2675</v>
      </c>
      <c r="I265" s="39">
        <v>1.330875</v>
      </c>
      <c r="J265" s="39">
        <v>1.34355</v>
      </c>
      <c r="K265" s="56">
        <v>1.313975</v>
      </c>
      <c r="L265" s="39">
        <f t="shared" si="53"/>
        <v>0.17081675</v>
      </c>
      <c r="M265" s="39">
        <f>F265*K265+表2[[#This Row],[合计暂定数量]]*表2[[#This Row],[税率（13%）]]</f>
        <v>74.2395875</v>
      </c>
      <c r="N265" s="57">
        <v>1.58</v>
      </c>
      <c r="O265" s="57">
        <f t="shared" si="48"/>
        <v>1.313975</v>
      </c>
      <c r="P265" s="59">
        <f t="shared" si="54"/>
        <v>0.17081675</v>
      </c>
      <c r="Q265" s="59">
        <f>F265*O265+表2[[#This Row],[合计暂定数量]]*表2[[#This Row],[税率（13%）]]</f>
        <v>74.2395875</v>
      </c>
      <c r="R265" s="63">
        <f t="shared" si="55"/>
        <v>0</v>
      </c>
      <c r="S265" s="63">
        <f t="shared" si="56"/>
        <v>0.266025</v>
      </c>
    </row>
    <row r="266" s="23" customFormat="1" spans="1:19">
      <c r="A266" s="38">
        <f t="shared" si="52"/>
        <v>264</v>
      </c>
      <c r="B266" s="39" t="s">
        <v>216</v>
      </c>
      <c r="C266" s="39" t="s">
        <v>21</v>
      </c>
      <c r="D266" s="39" t="s">
        <v>22</v>
      </c>
      <c r="E266" s="39" t="s">
        <v>217</v>
      </c>
      <c r="F266" s="40">
        <v>6</v>
      </c>
      <c r="G266" s="39" t="s">
        <v>57</v>
      </c>
      <c r="H266" s="41">
        <v>78</v>
      </c>
      <c r="I266" s="39">
        <v>81.9</v>
      </c>
      <c r="J266" s="39">
        <v>82.68</v>
      </c>
      <c r="K266" s="56">
        <v>80.86</v>
      </c>
      <c r="L266" s="39">
        <f t="shared" si="53"/>
        <v>10.5118</v>
      </c>
      <c r="M266" s="39">
        <f>F266*K266+表2[[#This Row],[合计暂定数量]]*表2[[#This Row],[税率（13%）]]</f>
        <v>548.2308</v>
      </c>
      <c r="N266" s="57">
        <v>101.23</v>
      </c>
      <c r="O266" s="57">
        <f t="shared" si="48"/>
        <v>80.86</v>
      </c>
      <c r="P266" s="59">
        <f t="shared" si="54"/>
        <v>10.5118</v>
      </c>
      <c r="Q266" s="59">
        <f>F266*O266+表2[[#This Row],[合计暂定数量]]*表2[[#This Row],[税率（13%）]]</f>
        <v>548.2308</v>
      </c>
      <c r="R266" s="63">
        <f t="shared" si="55"/>
        <v>0</v>
      </c>
      <c r="S266" s="63">
        <f t="shared" si="56"/>
        <v>20.37</v>
      </c>
    </row>
    <row r="267" s="23" customFormat="1" spans="1:19">
      <c r="A267" s="38">
        <f t="shared" si="52"/>
        <v>265</v>
      </c>
      <c r="B267" s="39" t="s">
        <v>216</v>
      </c>
      <c r="C267" s="39" t="s">
        <v>21</v>
      </c>
      <c r="D267" s="39" t="s">
        <v>22</v>
      </c>
      <c r="E267" s="39" t="s">
        <v>218</v>
      </c>
      <c r="F267" s="40">
        <v>15</v>
      </c>
      <c r="G267" s="39" t="s">
        <v>57</v>
      </c>
      <c r="H267" s="41">
        <v>107.25</v>
      </c>
      <c r="I267" s="39">
        <v>112.6125</v>
      </c>
      <c r="J267" s="39">
        <v>113.685</v>
      </c>
      <c r="K267" s="56">
        <v>111.1825</v>
      </c>
      <c r="L267" s="39">
        <f t="shared" si="53"/>
        <v>14.453725</v>
      </c>
      <c r="M267" s="39">
        <f>F267*K267+表2[[#This Row],[合计暂定数量]]*表2[[#This Row],[税率（13%）]]</f>
        <v>1884.543375</v>
      </c>
      <c r="N267" s="57">
        <v>101.23</v>
      </c>
      <c r="O267" s="62">
        <f t="shared" si="48"/>
        <v>101.23</v>
      </c>
      <c r="P267" s="59">
        <f t="shared" si="54"/>
        <v>13.1599</v>
      </c>
      <c r="Q267" s="59">
        <f>F267*O267+表2[[#This Row],[合计暂定数量]]*表2[[#This Row],[税率（13%）]]</f>
        <v>1735.255875</v>
      </c>
      <c r="R267" s="63">
        <f t="shared" si="55"/>
        <v>101.23</v>
      </c>
      <c r="S267" s="63">
        <f t="shared" si="56"/>
        <v>-9.9525</v>
      </c>
    </row>
    <row r="268" s="23" customFormat="1" spans="1:19">
      <c r="A268" s="38">
        <f t="shared" ref="A268:A277" si="57">ROW()-2</f>
        <v>266</v>
      </c>
      <c r="B268" s="39" t="s">
        <v>216</v>
      </c>
      <c r="C268" s="39" t="s">
        <v>21</v>
      </c>
      <c r="D268" s="39" t="s">
        <v>22</v>
      </c>
      <c r="E268" s="39" t="s">
        <v>219</v>
      </c>
      <c r="F268" s="40">
        <v>8</v>
      </c>
      <c r="G268" s="39" t="s">
        <v>57</v>
      </c>
      <c r="H268" s="41">
        <v>126.75</v>
      </c>
      <c r="I268" s="39">
        <v>133.0875</v>
      </c>
      <c r="J268" s="39">
        <v>134.355</v>
      </c>
      <c r="K268" s="56">
        <v>131.3975</v>
      </c>
      <c r="L268" s="39">
        <f t="shared" si="53"/>
        <v>17.081675</v>
      </c>
      <c r="M268" s="39">
        <f>F268*K268+表2[[#This Row],[合计暂定数量]]*表2[[#This Row],[税率（13%）]]</f>
        <v>1187.8334</v>
      </c>
      <c r="N268" s="57">
        <v>102.4</v>
      </c>
      <c r="O268" s="62">
        <f t="shared" si="48"/>
        <v>102.4</v>
      </c>
      <c r="P268" s="59">
        <f t="shared" si="54"/>
        <v>13.312</v>
      </c>
      <c r="Q268" s="59">
        <f>F268*O268+表2[[#This Row],[合计暂定数量]]*表2[[#This Row],[税率（13%）]]</f>
        <v>955.8534</v>
      </c>
      <c r="R268" s="63">
        <f t="shared" si="55"/>
        <v>102.4</v>
      </c>
      <c r="S268" s="63">
        <f t="shared" si="56"/>
        <v>-28.9975</v>
      </c>
    </row>
    <row r="269" s="23" customFormat="1" spans="1:19">
      <c r="A269" s="38">
        <f t="shared" si="57"/>
        <v>267</v>
      </c>
      <c r="B269" s="39" t="s">
        <v>220</v>
      </c>
      <c r="C269" s="39" t="s">
        <v>21</v>
      </c>
      <c r="D269" s="39" t="s">
        <v>22</v>
      </c>
      <c r="E269" s="39" t="s">
        <v>221</v>
      </c>
      <c r="F269" s="40">
        <v>20</v>
      </c>
      <c r="G269" s="39" t="s">
        <v>87</v>
      </c>
      <c r="H269" s="41">
        <v>11.7</v>
      </c>
      <c r="I269" s="39">
        <v>12.285</v>
      </c>
      <c r="J269" s="39">
        <v>12.402</v>
      </c>
      <c r="K269" s="56">
        <v>12.129</v>
      </c>
      <c r="L269" s="39">
        <f t="shared" si="53"/>
        <v>1.57677</v>
      </c>
      <c r="M269" s="39">
        <f>F269*K269+表2[[#This Row],[合计暂定数量]]*表2[[#This Row],[税率（13%）]]</f>
        <v>274.1154</v>
      </c>
      <c r="N269" s="57">
        <v>9.94</v>
      </c>
      <c r="O269" s="62">
        <f t="shared" si="48"/>
        <v>9.94</v>
      </c>
      <c r="P269" s="59">
        <f t="shared" si="54"/>
        <v>1.2922</v>
      </c>
      <c r="Q269" s="59">
        <f>F269*O269+表2[[#This Row],[合计暂定数量]]*表2[[#This Row],[税率（13%）]]</f>
        <v>230.3354</v>
      </c>
      <c r="R269" s="63">
        <f t="shared" si="55"/>
        <v>9.94</v>
      </c>
      <c r="S269" s="63">
        <f t="shared" si="56"/>
        <v>-2.189</v>
      </c>
    </row>
    <row r="270" s="23" customFormat="1" spans="1:19">
      <c r="A270" s="38">
        <f t="shared" si="57"/>
        <v>268</v>
      </c>
      <c r="B270" s="39" t="s">
        <v>220</v>
      </c>
      <c r="C270" s="39" t="s">
        <v>21</v>
      </c>
      <c r="D270" s="39" t="s">
        <v>22</v>
      </c>
      <c r="E270" s="39" t="s">
        <v>222</v>
      </c>
      <c r="F270" s="40">
        <v>20</v>
      </c>
      <c r="G270" s="39" t="s">
        <v>87</v>
      </c>
      <c r="H270" s="41">
        <v>19.5</v>
      </c>
      <c r="I270" s="39">
        <v>22</v>
      </c>
      <c r="J270" s="39">
        <v>20.67</v>
      </c>
      <c r="K270" s="56">
        <v>20.7233333333333</v>
      </c>
      <c r="L270" s="39">
        <f t="shared" si="53"/>
        <v>2.69403333333333</v>
      </c>
      <c r="M270" s="39">
        <f>F270*K270+表2[[#This Row],[合计暂定数量]]*表2[[#This Row],[税率（13%）]]</f>
        <v>468.347333333333</v>
      </c>
      <c r="N270" s="57">
        <v>18.99</v>
      </c>
      <c r="O270" s="62">
        <f t="shared" si="48"/>
        <v>18.99</v>
      </c>
      <c r="P270" s="59">
        <f t="shared" si="54"/>
        <v>2.4687</v>
      </c>
      <c r="Q270" s="59">
        <f>F270*O270+表2[[#This Row],[合计暂定数量]]*表2[[#This Row],[税率（13%）]]</f>
        <v>433.680666666667</v>
      </c>
      <c r="R270" s="63">
        <f t="shared" si="55"/>
        <v>18.99</v>
      </c>
      <c r="S270" s="63">
        <f t="shared" si="56"/>
        <v>-1.73333333333333</v>
      </c>
    </row>
    <row r="271" s="23" customFormat="1" spans="1:19">
      <c r="A271" s="38">
        <f t="shared" si="57"/>
        <v>269</v>
      </c>
      <c r="B271" s="39" t="s">
        <v>223</v>
      </c>
      <c r="C271" s="39" t="s">
        <v>21</v>
      </c>
      <c r="D271" s="39" t="s">
        <v>22</v>
      </c>
      <c r="E271" s="39" t="s">
        <v>224</v>
      </c>
      <c r="F271" s="40">
        <v>30</v>
      </c>
      <c r="G271" s="39" t="s">
        <v>225</v>
      </c>
      <c r="H271" s="41">
        <v>11.7</v>
      </c>
      <c r="I271" s="39">
        <v>9.36</v>
      </c>
      <c r="J271" s="39">
        <v>12.402</v>
      </c>
      <c r="K271" s="56">
        <v>6.8</v>
      </c>
      <c r="L271" s="39">
        <f t="shared" si="53"/>
        <v>0.884</v>
      </c>
      <c r="M271" s="39">
        <f>F271*K271+表2[[#This Row],[合计暂定数量]]*表2[[#This Row],[税率（13%）]]</f>
        <v>230.52</v>
      </c>
      <c r="N271" s="57">
        <v>10.84</v>
      </c>
      <c r="O271" s="57">
        <f t="shared" si="48"/>
        <v>6.8</v>
      </c>
      <c r="P271" s="59">
        <f t="shared" si="54"/>
        <v>0.884</v>
      </c>
      <c r="Q271" s="59">
        <f>F271*O271+表2[[#This Row],[合计暂定数量]]*表2[[#This Row],[税率（13%）]]</f>
        <v>230.52</v>
      </c>
      <c r="R271" s="63">
        <f t="shared" si="55"/>
        <v>0</v>
      </c>
      <c r="S271" s="63">
        <f t="shared" si="56"/>
        <v>4.04</v>
      </c>
    </row>
    <row r="272" s="23" customFormat="1" spans="1:19">
      <c r="A272" s="38">
        <f t="shared" si="57"/>
        <v>270</v>
      </c>
      <c r="B272" s="39" t="s">
        <v>223</v>
      </c>
      <c r="C272" s="39" t="s">
        <v>21</v>
      </c>
      <c r="D272" s="39" t="s">
        <v>22</v>
      </c>
      <c r="E272" s="39" t="s">
        <v>226</v>
      </c>
      <c r="F272" s="40">
        <v>30</v>
      </c>
      <c r="G272" s="39" t="s">
        <v>225</v>
      </c>
      <c r="H272" s="41">
        <v>19.5</v>
      </c>
      <c r="I272" s="39">
        <v>15.6</v>
      </c>
      <c r="J272" s="39">
        <v>20.67</v>
      </c>
      <c r="K272" s="56">
        <v>11.4</v>
      </c>
      <c r="L272" s="39">
        <f t="shared" si="53"/>
        <v>1.482</v>
      </c>
      <c r="M272" s="39">
        <f>F272*K272+表2[[#This Row],[合计暂定数量]]*表2[[#This Row],[税率（13%）]]</f>
        <v>386.46</v>
      </c>
      <c r="N272" s="57">
        <v>18.07</v>
      </c>
      <c r="O272" s="57">
        <f t="shared" si="48"/>
        <v>11.4</v>
      </c>
      <c r="P272" s="59">
        <f t="shared" si="54"/>
        <v>1.482</v>
      </c>
      <c r="Q272" s="59">
        <f>F272*O272+表2[[#This Row],[合计暂定数量]]*表2[[#This Row],[税率（13%）]]</f>
        <v>386.46</v>
      </c>
      <c r="R272" s="63">
        <f t="shared" si="55"/>
        <v>0</v>
      </c>
      <c r="S272" s="63">
        <f t="shared" si="56"/>
        <v>6.67</v>
      </c>
    </row>
    <row r="273" s="23" customFormat="1" spans="1:19">
      <c r="A273" s="38">
        <f t="shared" si="57"/>
        <v>271</v>
      </c>
      <c r="B273" s="39" t="s">
        <v>223</v>
      </c>
      <c r="C273" s="39" t="s">
        <v>21</v>
      </c>
      <c r="D273" s="39" t="s">
        <v>22</v>
      </c>
      <c r="E273" s="39" t="s">
        <v>227</v>
      </c>
      <c r="F273" s="40">
        <v>30</v>
      </c>
      <c r="G273" s="39" t="s">
        <v>225</v>
      </c>
      <c r="H273" s="41">
        <v>29.25</v>
      </c>
      <c r="I273" s="39">
        <v>23.4</v>
      </c>
      <c r="J273" s="39">
        <v>31.005</v>
      </c>
      <c r="K273" s="56">
        <v>14.32</v>
      </c>
      <c r="L273" s="39">
        <f t="shared" si="53"/>
        <v>1.8616</v>
      </c>
      <c r="M273" s="39">
        <f>F273*K273+表2[[#This Row],[合计暂定数量]]*表2[[#This Row],[税率（13%）]]</f>
        <v>485.448</v>
      </c>
      <c r="N273" s="57">
        <v>28.02</v>
      </c>
      <c r="O273" s="57">
        <f t="shared" si="48"/>
        <v>14.32</v>
      </c>
      <c r="P273" s="59">
        <f t="shared" si="54"/>
        <v>1.8616</v>
      </c>
      <c r="Q273" s="59">
        <f>F273*O273+表2[[#This Row],[合计暂定数量]]*表2[[#This Row],[税率（13%）]]</f>
        <v>485.448</v>
      </c>
      <c r="R273" s="63">
        <f t="shared" si="55"/>
        <v>0</v>
      </c>
      <c r="S273" s="63">
        <f t="shared" si="56"/>
        <v>13.7</v>
      </c>
    </row>
    <row r="274" s="23" customFormat="1" spans="1:19">
      <c r="A274" s="38">
        <f t="shared" si="57"/>
        <v>272</v>
      </c>
      <c r="B274" s="39" t="s">
        <v>223</v>
      </c>
      <c r="C274" s="39" t="s">
        <v>21</v>
      </c>
      <c r="D274" s="39" t="s">
        <v>22</v>
      </c>
      <c r="E274" s="39" t="s">
        <v>228</v>
      </c>
      <c r="F274" s="40">
        <v>30</v>
      </c>
      <c r="G274" s="39" t="s">
        <v>225</v>
      </c>
      <c r="H274" s="41">
        <v>40.95</v>
      </c>
      <c r="I274" s="39">
        <v>32.76</v>
      </c>
      <c r="J274" s="39">
        <v>43.407</v>
      </c>
      <c r="K274" s="56">
        <v>17.92</v>
      </c>
      <c r="L274" s="39">
        <f t="shared" si="53"/>
        <v>2.3296</v>
      </c>
      <c r="M274" s="39">
        <f>F274*K274+表2[[#This Row],[合计暂定数量]]*表2[[#This Row],[税率（13%）]]</f>
        <v>607.488</v>
      </c>
      <c r="N274" s="57">
        <v>37.98</v>
      </c>
      <c r="O274" s="57">
        <f t="shared" si="48"/>
        <v>17.92</v>
      </c>
      <c r="P274" s="59">
        <f t="shared" si="54"/>
        <v>2.3296</v>
      </c>
      <c r="Q274" s="59">
        <f>F274*O274+表2[[#This Row],[合计暂定数量]]*表2[[#This Row],[税率（13%）]]</f>
        <v>607.488</v>
      </c>
      <c r="R274" s="63">
        <f t="shared" si="55"/>
        <v>0</v>
      </c>
      <c r="S274" s="63">
        <f t="shared" si="56"/>
        <v>20.06</v>
      </c>
    </row>
    <row r="275" s="23" customFormat="1" spans="1:19">
      <c r="A275" s="38">
        <f t="shared" si="57"/>
        <v>273</v>
      </c>
      <c r="B275" s="39" t="s">
        <v>229</v>
      </c>
      <c r="C275" s="39" t="s">
        <v>21</v>
      </c>
      <c r="D275" s="39" t="s">
        <v>22</v>
      </c>
      <c r="E275" s="39" t="s">
        <v>165</v>
      </c>
      <c r="F275" s="40">
        <v>40</v>
      </c>
      <c r="G275" s="39" t="s">
        <v>93</v>
      </c>
      <c r="H275" s="41">
        <v>1.4625</v>
      </c>
      <c r="I275" s="39">
        <v>1.535625</v>
      </c>
      <c r="J275" s="39">
        <v>1.55025</v>
      </c>
      <c r="K275" s="56">
        <v>1.516125</v>
      </c>
      <c r="L275" s="39">
        <f t="shared" si="53"/>
        <v>0.19709625</v>
      </c>
      <c r="M275" s="39">
        <f>F275*K275+表2[[#This Row],[合计暂定数量]]*表2[[#This Row],[税率（13%）]]</f>
        <v>68.52885</v>
      </c>
      <c r="N275" s="57">
        <v>0.91</v>
      </c>
      <c r="O275" s="62">
        <f t="shared" si="48"/>
        <v>0.91</v>
      </c>
      <c r="P275" s="59">
        <f t="shared" si="54"/>
        <v>0.1183</v>
      </c>
      <c r="Q275" s="59">
        <f>F275*O275+表2[[#This Row],[合计暂定数量]]*表2[[#This Row],[税率（13%）]]</f>
        <v>44.28385</v>
      </c>
      <c r="R275" s="63">
        <f t="shared" si="55"/>
        <v>0.91</v>
      </c>
      <c r="S275" s="63">
        <f t="shared" si="56"/>
        <v>-0.606125</v>
      </c>
    </row>
    <row r="276" s="23" customFormat="1" spans="1:19">
      <c r="A276" s="38">
        <f t="shared" si="57"/>
        <v>274</v>
      </c>
      <c r="B276" s="39" t="s">
        <v>229</v>
      </c>
      <c r="C276" s="39" t="s">
        <v>21</v>
      </c>
      <c r="D276" s="39" t="s">
        <v>22</v>
      </c>
      <c r="E276" s="39" t="s">
        <v>166</v>
      </c>
      <c r="F276" s="40">
        <v>40</v>
      </c>
      <c r="G276" s="39" t="s">
        <v>93</v>
      </c>
      <c r="H276" s="41">
        <v>1.95</v>
      </c>
      <c r="I276" s="39">
        <v>2.0475</v>
      </c>
      <c r="J276" s="39">
        <v>2.067</v>
      </c>
      <c r="K276" s="56">
        <v>2.0215</v>
      </c>
      <c r="L276" s="39">
        <f t="shared" si="53"/>
        <v>0.262795</v>
      </c>
      <c r="M276" s="39">
        <f>F276*K276+表2[[#This Row],[合计暂定数量]]*表2[[#This Row],[税率（13%）]]</f>
        <v>91.3718</v>
      </c>
      <c r="N276" s="57">
        <v>1.82</v>
      </c>
      <c r="O276" s="57">
        <f t="shared" si="48"/>
        <v>1.82</v>
      </c>
      <c r="P276" s="59">
        <f t="shared" si="54"/>
        <v>0.2366</v>
      </c>
      <c r="Q276" s="59">
        <f>F276*O276+表2[[#This Row],[合计暂定数量]]*表2[[#This Row],[税率（13%）]]</f>
        <v>83.3118</v>
      </c>
      <c r="R276" s="63">
        <f t="shared" si="55"/>
        <v>1.82</v>
      </c>
      <c r="S276" s="63">
        <f t="shared" si="56"/>
        <v>-0.2015</v>
      </c>
    </row>
    <row r="277" s="23" customFormat="1" spans="1:19">
      <c r="A277" s="38">
        <f t="shared" si="57"/>
        <v>275</v>
      </c>
      <c r="B277" s="39" t="s">
        <v>229</v>
      </c>
      <c r="C277" s="39" t="s">
        <v>21</v>
      </c>
      <c r="D277" s="39" t="s">
        <v>22</v>
      </c>
      <c r="E277" s="39" t="s">
        <v>167</v>
      </c>
      <c r="F277" s="40">
        <v>40</v>
      </c>
      <c r="G277" s="39" t="s">
        <v>93</v>
      </c>
      <c r="H277" s="41">
        <v>2.4375</v>
      </c>
      <c r="I277" s="39">
        <v>2.559375</v>
      </c>
      <c r="J277" s="39">
        <v>2.58375</v>
      </c>
      <c r="K277" s="56">
        <v>2.526875</v>
      </c>
      <c r="L277" s="39">
        <f t="shared" si="53"/>
        <v>0.32849375</v>
      </c>
      <c r="M277" s="39">
        <f>F277*K277+表2[[#This Row],[合计暂定数量]]*表2[[#This Row],[税率（13%）]]</f>
        <v>114.21475</v>
      </c>
      <c r="N277" s="57">
        <v>1.82</v>
      </c>
      <c r="O277" s="62">
        <f t="shared" si="48"/>
        <v>1.82</v>
      </c>
      <c r="P277" s="59">
        <f t="shared" si="54"/>
        <v>0.2366</v>
      </c>
      <c r="Q277" s="59">
        <f>F277*O277+表2[[#This Row],[合计暂定数量]]*表2[[#This Row],[税率（13%）]]</f>
        <v>85.93975</v>
      </c>
      <c r="R277" s="63">
        <f t="shared" si="55"/>
        <v>1.82</v>
      </c>
      <c r="S277" s="63">
        <f t="shared" si="56"/>
        <v>-0.706875</v>
      </c>
    </row>
    <row r="278" s="23" customFormat="1" spans="1:19">
      <c r="A278" s="38">
        <f t="shared" ref="A278:A287" si="58">ROW()-2</f>
        <v>276</v>
      </c>
      <c r="B278" s="39" t="s">
        <v>229</v>
      </c>
      <c r="C278" s="39" t="s">
        <v>21</v>
      </c>
      <c r="D278" s="39" t="s">
        <v>22</v>
      </c>
      <c r="E278" s="39" t="s">
        <v>168</v>
      </c>
      <c r="F278" s="40">
        <v>40</v>
      </c>
      <c r="G278" s="39" t="s">
        <v>93</v>
      </c>
      <c r="H278" s="41">
        <v>2.925</v>
      </c>
      <c r="I278" s="39">
        <v>3.07125</v>
      </c>
      <c r="J278" s="39">
        <v>3.1005</v>
      </c>
      <c r="K278" s="56">
        <v>3.03225</v>
      </c>
      <c r="L278" s="39">
        <f t="shared" si="53"/>
        <v>0.3941925</v>
      </c>
      <c r="M278" s="39">
        <f>F278*K278+表2[[#This Row],[合计暂定数量]]*表2[[#This Row],[税率（13%）]]</f>
        <v>137.0577</v>
      </c>
      <c r="N278" s="57">
        <v>2.71</v>
      </c>
      <c r="O278" s="62">
        <f t="shared" si="48"/>
        <v>2.71</v>
      </c>
      <c r="P278" s="59">
        <f t="shared" si="54"/>
        <v>0.3523</v>
      </c>
      <c r="Q278" s="59">
        <f>F278*O278+表2[[#This Row],[合计暂定数量]]*表2[[#This Row],[税率（13%）]]</f>
        <v>124.1677</v>
      </c>
      <c r="R278" s="63">
        <f t="shared" si="55"/>
        <v>2.71</v>
      </c>
      <c r="S278" s="63">
        <f t="shared" si="56"/>
        <v>-0.32225</v>
      </c>
    </row>
    <row r="279" s="23" customFormat="1" spans="1:19">
      <c r="A279" s="38">
        <f t="shared" si="58"/>
        <v>277</v>
      </c>
      <c r="B279" s="39" t="s">
        <v>230</v>
      </c>
      <c r="C279" s="39" t="s">
        <v>21</v>
      </c>
      <c r="D279" s="39" t="s">
        <v>22</v>
      </c>
      <c r="E279" s="39" t="s">
        <v>165</v>
      </c>
      <c r="F279" s="40">
        <v>40</v>
      </c>
      <c r="G279" s="39" t="s">
        <v>93</v>
      </c>
      <c r="H279" s="41">
        <v>0.975</v>
      </c>
      <c r="I279" s="39">
        <v>1.02375</v>
      </c>
      <c r="J279" s="39">
        <v>1.0335</v>
      </c>
      <c r="K279" s="56">
        <v>1.01075</v>
      </c>
      <c r="L279" s="39">
        <f t="shared" si="53"/>
        <v>0.1313975</v>
      </c>
      <c r="M279" s="39">
        <f>F279*K279+表2[[#This Row],[合计暂定数量]]*表2[[#This Row],[税率（13%）]]</f>
        <v>45.6859</v>
      </c>
      <c r="N279" s="57">
        <v>0.91</v>
      </c>
      <c r="O279" s="62">
        <f t="shared" si="48"/>
        <v>0.91</v>
      </c>
      <c r="P279" s="59">
        <f t="shared" si="54"/>
        <v>0.1183</v>
      </c>
      <c r="Q279" s="59">
        <f>F279*O279+表2[[#This Row],[合计暂定数量]]*表2[[#This Row],[税率（13%）]]</f>
        <v>41.6559</v>
      </c>
      <c r="R279" s="63">
        <f t="shared" si="55"/>
        <v>0.91</v>
      </c>
      <c r="S279" s="63">
        <f t="shared" si="56"/>
        <v>-0.10075</v>
      </c>
    </row>
    <row r="280" s="23" customFormat="1" spans="1:19">
      <c r="A280" s="38">
        <f t="shared" si="58"/>
        <v>278</v>
      </c>
      <c r="B280" s="39" t="s">
        <v>230</v>
      </c>
      <c r="C280" s="39" t="s">
        <v>21</v>
      </c>
      <c r="D280" s="39" t="s">
        <v>22</v>
      </c>
      <c r="E280" s="39" t="s">
        <v>166</v>
      </c>
      <c r="F280" s="40">
        <v>40</v>
      </c>
      <c r="G280" s="39" t="s">
        <v>93</v>
      </c>
      <c r="H280" s="41">
        <v>1.4625</v>
      </c>
      <c r="I280" s="39">
        <v>1.535625</v>
      </c>
      <c r="J280" s="39">
        <v>1.55025</v>
      </c>
      <c r="K280" s="56">
        <v>1.516125</v>
      </c>
      <c r="L280" s="39">
        <f t="shared" si="53"/>
        <v>0.19709625</v>
      </c>
      <c r="M280" s="39">
        <f>F280*K280+表2[[#This Row],[合计暂定数量]]*表2[[#This Row],[税率（13%）]]</f>
        <v>68.52885</v>
      </c>
      <c r="N280" s="57">
        <v>0.91</v>
      </c>
      <c r="O280" s="62">
        <f t="shared" si="48"/>
        <v>0.91</v>
      </c>
      <c r="P280" s="59">
        <f t="shared" si="54"/>
        <v>0.1183</v>
      </c>
      <c r="Q280" s="59">
        <f>F280*O280+表2[[#This Row],[合计暂定数量]]*表2[[#This Row],[税率（13%）]]</f>
        <v>44.28385</v>
      </c>
      <c r="R280" s="63">
        <f t="shared" si="55"/>
        <v>0.91</v>
      </c>
      <c r="S280" s="63">
        <f t="shared" si="56"/>
        <v>-0.606125</v>
      </c>
    </row>
    <row r="281" s="23" customFormat="1" spans="1:19">
      <c r="A281" s="38">
        <f t="shared" si="58"/>
        <v>279</v>
      </c>
      <c r="B281" s="39" t="s">
        <v>230</v>
      </c>
      <c r="C281" s="39" t="s">
        <v>21</v>
      </c>
      <c r="D281" s="39" t="s">
        <v>22</v>
      </c>
      <c r="E281" s="39" t="s">
        <v>167</v>
      </c>
      <c r="F281" s="40">
        <v>40</v>
      </c>
      <c r="G281" s="39" t="s">
        <v>93</v>
      </c>
      <c r="H281" s="41">
        <v>1.95</v>
      </c>
      <c r="I281" s="39">
        <v>2.0475</v>
      </c>
      <c r="J281" s="39">
        <v>2.067</v>
      </c>
      <c r="K281" s="56">
        <v>2.0215</v>
      </c>
      <c r="L281" s="39">
        <f t="shared" si="53"/>
        <v>0.262795</v>
      </c>
      <c r="M281" s="39">
        <f>F281*K281+表2[[#This Row],[合计暂定数量]]*表2[[#This Row],[税率（13%）]]</f>
        <v>91.3718</v>
      </c>
      <c r="N281" s="57">
        <v>1.82</v>
      </c>
      <c r="O281" s="57">
        <f t="shared" si="48"/>
        <v>1.82</v>
      </c>
      <c r="P281" s="59">
        <f t="shared" si="54"/>
        <v>0.2366</v>
      </c>
      <c r="Q281" s="59">
        <f>F281*O281+表2[[#This Row],[合计暂定数量]]*表2[[#This Row],[税率（13%）]]</f>
        <v>83.3118</v>
      </c>
      <c r="R281" s="63">
        <f t="shared" si="55"/>
        <v>1.82</v>
      </c>
      <c r="S281" s="63">
        <f t="shared" si="56"/>
        <v>-0.2015</v>
      </c>
    </row>
    <row r="282" s="23" customFormat="1" spans="1:19">
      <c r="A282" s="38">
        <f t="shared" si="58"/>
        <v>280</v>
      </c>
      <c r="B282" s="39" t="s">
        <v>230</v>
      </c>
      <c r="C282" s="39" t="s">
        <v>21</v>
      </c>
      <c r="D282" s="39" t="s">
        <v>22</v>
      </c>
      <c r="E282" s="39" t="s">
        <v>168</v>
      </c>
      <c r="F282" s="40">
        <v>40</v>
      </c>
      <c r="G282" s="39" t="s">
        <v>93</v>
      </c>
      <c r="H282" s="41">
        <v>2.925</v>
      </c>
      <c r="I282" s="39">
        <v>3.07125</v>
      </c>
      <c r="J282" s="39">
        <v>3.1005</v>
      </c>
      <c r="K282" s="56">
        <v>3.03225</v>
      </c>
      <c r="L282" s="39">
        <f t="shared" si="53"/>
        <v>0.3941925</v>
      </c>
      <c r="M282" s="39">
        <f>F282*K282+表2[[#This Row],[合计暂定数量]]*表2[[#This Row],[税率（13%）]]</f>
        <v>137.0577</v>
      </c>
      <c r="N282" s="57">
        <v>2.71</v>
      </c>
      <c r="O282" s="62">
        <f t="shared" si="48"/>
        <v>2.71</v>
      </c>
      <c r="P282" s="59">
        <f t="shared" si="54"/>
        <v>0.3523</v>
      </c>
      <c r="Q282" s="59">
        <f>F282*O282+表2[[#This Row],[合计暂定数量]]*表2[[#This Row],[税率（13%）]]</f>
        <v>124.1677</v>
      </c>
      <c r="R282" s="63">
        <f t="shared" si="55"/>
        <v>2.71</v>
      </c>
      <c r="S282" s="63">
        <f t="shared" si="56"/>
        <v>-0.32225</v>
      </c>
    </row>
    <row r="283" s="23" customFormat="1" spans="1:19">
      <c r="A283" s="38">
        <f t="shared" si="58"/>
        <v>281</v>
      </c>
      <c r="B283" s="39" t="s">
        <v>231</v>
      </c>
      <c r="C283" s="39" t="s">
        <v>21</v>
      </c>
      <c r="D283" s="39" t="s">
        <v>22</v>
      </c>
      <c r="E283" s="39" t="s">
        <v>165</v>
      </c>
      <c r="F283" s="40">
        <v>60</v>
      </c>
      <c r="G283" s="39" t="s">
        <v>93</v>
      </c>
      <c r="H283" s="41">
        <v>0.975</v>
      </c>
      <c r="I283" s="39">
        <v>1.02375</v>
      </c>
      <c r="J283" s="39">
        <v>1.0335</v>
      </c>
      <c r="K283" s="56">
        <v>1.01075</v>
      </c>
      <c r="L283" s="39">
        <f t="shared" si="53"/>
        <v>0.1313975</v>
      </c>
      <c r="M283" s="39">
        <f>F283*K283+表2[[#This Row],[合计暂定数量]]*表2[[#This Row],[税率（13%）]]</f>
        <v>68.52885</v>
      </c>
      <c r="N283" s="57">
        <v>0.91</v>
      </c>
      <c r="O283" s="62">
        <f t="shared" si="48"/>
        <v>0.91</v>
      </c>
      <c r="P283" s="59">
        <f t="shared" si="54"/>
        <v>0.1183</v>
      </c>
      <c r="Q283" s="59">
        <f>F283*O283+表2[[#This Row],[合计暂定数量]]*表2[[#This Row],[税率（13%）]]</f>
        <v>62.48385</v>
      </c>
      <c r="R283" s="63">
        <f t="shared" si="55"/>
        <v>0.91</v>
      </c>
      <c r="S283" s="63">
        <f t="shared" si="56"/>
        <v>-0.10075</v>
      </c>
    </row>
    <row r="284" s="23" customFormat="1" spans="1:19">
      <c r="A284" s="38">
        <f t="shared" si="58"/>
        <v>282</v>
      </c>
      <c r="B284" s="39" t="s">
        <v>231</v>
      </c>
      <c r="C284" s="39" t="s">
        <v>21</v>
      </c>
      <c r="D284" s="39" t="s">
        <v>22</v>
      </c>
      <c r="E284" s="39" t="s">
        <v>166</v>
      </c>
      <c r="F284" s="40">
        <v>60</v>
      </c>
      <c r="G284" s="39" t="s">
        <v>93</v>
      </c>
      <c r="H284" s="41">
        <v>1.4625</v>
      </c>
      <c r="I284" s="39">
        <v>1.535625</v>
      </c>
      <c r="J284" s="39">
        <v>1.55025</v>
      </c>
      <c r="K284" s="56">
        <v>1.516125</v>
      </c>
      <c r="L284" s="39">
        <f t="shared" si="53"/>
        <v>0.19709625</v>
      </c>
      <c r="M284" s="39">
        <f>F284*K284+表2[[#This Row],[合计暂定数量]]*表2[[#This Row],[税率（13%）]]</f>
        <v>102.793275</v>
      </c>
      <c r="N284" s="57">
        <v>0.91</v>
      </c>
      <c r="O284" s="62">
        <f t="shared" si="48"/>
        <v>0.91</v>
      </c>
      <c r="P284" s="59">
        <f t="shared" si="54"/>
        <v>0.1183</v>
      </c>
      <c r="Q284" s="59">
        <f>F284*O284+表2[[#This Row],[合计暂定数量]]*表2[[#This Row],[税率（13%）]]</f>
        <v>66.425775</v>
      </c>
      <c r="R284" s="63">
        <f t="shared" si="55"/>
        <v>0.91</v>
      </c>
      <c r="S284" s="63">
        <f t="shared" si="56"/>
        <v>-0.606125</v>
      </c>
    </row>
    <row r="285" s="23" customFormat="1" spans="1:19">
      <c r="A285" s="38">
        <f t="shared" si="58"/>
        <v>283</v>
      </c>
      <c r="B285" s="39" t="s">
        <v>231</v>
      </c>
      <c r="C285" s="39" t="s">
        <v>21</v>
      </c>
      <c r="D285" s="39" t="s">
        <v>22</v>
      </c>
      <c r="E285" s="39" t="s">
        <v>167</v>
      </c>
      <c r="F285" s="40">
        <v>60</v>
      </c>
      <c r="G285" s="39" t="s">
        <v>93</v>
      </c>
      <c r="H285" s="41">
        <v>1.95</v>
      </c>
      <c r="I285" s="39">
        <v>2.0475</v>
      </c>
      <c r="J285" s="39">
        <v>2.067</v>
      </c>
      <c r="K285" s="56">
        <v>2.0215</v>
      </c>
      <c r="L285" s="39">
        <f t="shared" si="53"/>
        <v>0.262795</v>
      </c>
      <c r="M285" s="39">
        <f>F285*K285+表2[[#This Row],[合计暂定数量]]*表2[[#This Row],[税率（13%）]]</f>
        <v>137.0577</v>
      </c>
      <c r="N285" s="57">
        <v>0.91</v>
      </c>
      <c r="O285" s="62">
        <f t="shared" si="48"/>
        <v>0.91</v>
      </c>
      <c r="P285" s="59">
        <f t="shared" si="54"/>
        <v>0.1183</v>
      </c>
      <c r="Q285" s="59">
        <f>F285*O285+表2[[#This Row],[合计暂定数量]]*表2[[#This Row],[税率（13%）]]</f>
        <v>70.3677</v>
      </c>
      <c r="R285" s="63">
        <f t="shared" si="55"/>
        <v>0.91</v>
      </c>
      <c r="S285" s="63">
        <f t="shared" si="56"/>
        <v>-1.1115</v>
      </c>
    </row>
    <row r="286" s="23" customFormat="1" spans="1:19">
      <c r="A286" s="38">
        <f t="shared" si="58"/>
        <v>284</v>
      </c>
      <c r="B286" s="39" t="s">
        <v>231</v>
      </c>
      <c r="C286" s="39" t="s">
        <v>21</v>
      </c>
      <c r="D286" s="39" t="s">
        <v>22</v>
      </c>
      <c r="E286" s="39" t="s">
        <v>168</v>
      </c>
      <c r="F286" s="40">
        <v>60</v>
      </c>
      <c r="G286" s="39" t="s">
        <v>93</v>
      </c>
      <c r="H286" s="41">
        <v>2.925</v>
      </c>
      <c r="I286" s="39">
        <v>3.07125</v>
      </c>
      <c r="J286" s="39">
        <v>3.1005</v>
      </c>
      <c r="K286" s="56">
        <v>3.03225</v>
      </c>
      <c r="L286" s="39">
        <f t="shared" si="53"/>
        <v>0.3941925</v>
      </c>
      <c r="M286" s="39">
        <f>F286*K286+表2[[#This Row],[合计暂定数量]]*表2[[#This Row],[税率（13%）]]</f>
        <v>205.58655</v>
      </c>
      <c r="N286" s="57">
        <v>1.82</v>
      </c>
      <c r="O286" s="62">
        <f t="shared" si="48"/>
        <v>1.82</v>
      </c>
      <c r="P286" s="59">
        <f t="shared" si="54"/>
        <v>0.2366</v>
      </c>
      <c r="Q286" s="59">
        <f>F286*O286+表2[[#This Row],[合计暂定数量]]*表2[[#This Row],[税率（13%）]]</f>
        <v>132.85155</v>
      </c>
      <c r="R286" s="63">
        <f t="shared" si="55"/>
        <v>1.82</v>
      </c>
      <c r="S286" s="63">
        <f t="shared" si="56"/>
        <v>-1.21225</v>
      </c>
    </row>
    <row r="287" s="23" customFormat="1" ht="24" spans="1:19">
      <c r="A287" s="38">
        <f t="shared" si="58"/>
        <v>285</v>
      </c>
      <c r="B287" s="39" t="s">
        <v>232</v>
      </c>
      <c r="C287" s="39" t="s">
        <v>21</v>
      </c>
      <c r="D287" s="39" t="s">
        <v>22</v>
      </c>
      <c r="E287" s="39" t="s">
        <v>233</v>
      </c>
      <c r="F287" s="40">
        <v>5</v>
      </c>
      <c r="G287" s="39" t="s">
        <v>107</v>
      </c>
      <c r="H287" s="41">
        <v>97.5</v>
      </c>
      <c r="I287" s="39">
        <v>102.375</v>
      </c>
      <c r="J287" s="39">
        <v>103.35</v>
      </c>
      <c r="K287" s="56">
        <v>101.075</v>
      </c>
      <c r="L287" s="39">
        <f t="shared" si="53"/>
        <v>13.13975</v>
      </c>
      <c r="M287" s="39">
        <f>F287*K287+表2[[#This Row],[合计暂定数量]]*表2[[#This Row],[税率（13%）]]</f>
        <v>571.07375</v>
      </c>
      <c r="N287" s="57">
        <v>89.43</v>
      </c>
      <c r="O287" s="62">
        <f t="shared" si="48"/>
        <v>89.43</v>
      </c>
      <c r="P287" s="59">
        <f t="shared" si="54"/>
        <v>11.6259</v>
      </c>
      <c r="Q287" s="59">
        <f>F287*O287+表2[[#This Row],[合计暂定数量]]*表2[[#This Row],[税率（13%）]]</f>
        <v>512.84875</v>
      </c>
      <c r="R287" s="63">
        <f t="shared" si="55"/>
        <v>89.43</v>
      </c>
      <c r="S287" s="63">
        <f t="shared" si="56"/>
        <v>-11.645</v>
      </c>
    </row>
    <row r="288" s="23" customFormat="1" ht="24" spans="1:19">
      <c r="A288" s="38">
        <f t="shared" ref="A288:A297" si="59">ROW()-2</f>
        <v>286</v>
      </c>
      <c r="B288" s="39" t="s">
        <v>232</v>
      </c>
      <c r="C288" s="39" t="s">
        <v>21</v>
      </c>
      <c r="D288" s="39" t="s">
        <v>22</v>
      </c>
      <c r="E288" s="39" t="s">
        <v>234</v>
      </c>
      <c r="F288" s="40">
        <v>5</v>
      </c>
      <c r="G288" s="39" t="s">
        <v>107</v>
      </c>
      <c r="H288" s="41">
        <v>117</v>
      </c>
      <c r="I288" s="39">
        <v>122.85</v>
      </c>
      <c r="J288" s="39">
        <v>124.02</v>
      </c>
      <c r="K288" s="56">
        <v>121.29</v>
      </c>
      <c r="L288" s="39">
        <f t="shared" si="53"/>
        <v>15.7677</v>
      </c>
      <c r="M288" s="39">
        <f>F288*K288+表2[[#This Row],[合计暂定数量]]*表2[[#This Row],[税率（13%）]]</f>
        <v>685.2885</v>
      </c>
      <c r="N288" s="57">
        <v>125.57</v>
      </c>
      <c r="O288" s="57">
        <f t="shared" si="48"/>
        <v>121.29</v>
      </c>
      <c r="P288" s="59">
        <f t="shared" si="54"/>
        <v>15.7677</v>
      </c>
      <c r="Q288" s="59">
        <f>F288*O288+表2[[#This Row],[合计暂定数量]]*表2[[#This Row],[税率（13%）]]</f>
        <v>685.2885</v>
      </c>
      <c r="R288" s="63">
        <f t="shared" si="55"/>
        <v>0</v>
      </c>
      <c r="S288" s="63">
        <f t="shared" si="56"/>
        <v>4.27999999999999</v>
      </c>
    </row>
    <row r="289" s="23" customFormat="1" ht="24" spans="1:19">
      <c r="A289" s="38">
        <f t="shared" si="59"/>
        <v>287</v>
      </c>
      <c r="B289" s="39" t="s">
        <v>232</v>
      </c>
      <c r="C289" s="39" t="s">
        <v>21</v>
      </c>
      <c r="D289" s="39" t="s">
        <v>22</v>
      </c>
      <c r="E289" s="39" t="s">
        <v>235</v>
      </c>
      <c r="F289" s="40">
        <v>3</v>
      </c>
      <c r="G289" s="39" t="s">
        <v>107</v>
      </c>
      <c r="H289" s="41">
        <v>136.5</v>
      </c>
      <c r="I289" s="39">
        <v>143.325</v>
      </c>
      <c r="J289" s="39">
        <v>144.69</v>
      </c>
      <c r="K289" s="65">
        <v>141.505</v>
      </c>
      <c r="L289" s="39">
        <f t="shared" si="53"/>
        <v>18.39565</v>
      </c>
      <c r="M289" s="39">
        <f>F289*K289+表2[[#This Row],[合计暂定数量]]*表2[[#This Row],[税率（13%）]]</f>
        <v>479.70195</v>
      </c>
      <c r="N289" s="57">
        <v>128.33</v>
      </c>
      <c r="O289" s="62">
        <f t="shared" si="48"/>
        <v>128.33</v>
      </c>
      <c r="P289" s="59">
        <f t="shared" si="54"/>
        <v>16.6829</v>
      </c>
      <c r="Q289" s="59">
        <f>F289*O289+表2[[#This Row],[合计暂定数量]]*表2[[#This Row],[税率（13%）]]</f>
        <v>440.17695</v>
      </c>
      <c r="R289" s="63">
        <f t="shared" si="55"/>
        <v>128.33</v>
      </c>
      <c r="S289" s="63">
        <f t="shared" si="56"/>
        <v>-13.175</v>
      </c>
    </row>
    <row r="290" s="23" customFormat="1" ht="24" spans="1:19">
      <c r="A290" s="38">
        <f t="shared" si="59"/>
        <v>288</v>
      </c>
      <c r="B290" s="39" t="s">
        <v>236</v>
      </c>
      <c r="C290" s="39" t="s">
        <v>21</v>
      </c>
      <c r="D290" s="39" t="s">
        <v>22</v>
      </c>
      <c r="E290" s="39" t="s">
        <v>237</v>
      </c>
      <c r="F290" s="40">
        <v>4</v>
      </c>
      <c r="G290" s="39" t="s">
        <v>107</v>
      </c>
      <c r="H290" s="41">
        <v>63.375</v>
      </c>
      <c r="I290" s="39">
        <v>66.54375</v>
      </c>
      <c r="J290" s="39">
        <v>67.1775</v>
      </c>
      <c r="K290" s="56">
        <v>65.69875</v>
      </c>
      <c r="L290" s="39">
        <f t="shared" si="53"/>
        <v>8.5408375</v>
      </c>
      <c r="M290" s="39">
        <f>F290*K290+表2[[#This Row],[合计暂定数量]]*表2[[#This Row],[税率（13%）]]</f>
        <v>296.95835</v>
      </c>
      <c r="N290" s="57">
        <v>71.36</v>
      </c>
      <c r="O290" s="57">
        <f t="shared" si="48"/>
        <v>65.69875</v>
      </c>
      <c r="P290" s="59">
        <f t="shared" si="54"/>
        <v>8.5408375</v>
      </c>
      <c r="Q290" s="59">
        <f>F290*O290+表2[[#This Row],[合计暂定数量]]*表2[[#This Row],[税率（13%）]]</f>
        <v>296.95835</v>
      </c>
      <c r="R290" s="63">
        <f t="shared" si="55"/>
        <v>0</v>
      </c>
      <c r="S290" s="63">
        <f t="shared" si="56"/>
        <v>5.66125</v>
      </c>
    </row>
    <row r="291" s="23" customFormat="1" ht="24" spans="1:19">
      <c r="A291" s="38">
        <f t="shared" si="59"/>
        <v>289</v>
      </c>
      <c r="B291" s="39" t="s">
        <v>236</v>
      </c>
      <c r="C291" s="39" t="s">
        <v>21</v>
      </c>
      <c r="D291" s="39" t="s">
        <v>22</v>
      </c>
      <c r="E291" s="39" t="s">
        <v>238</v>
      </c>
      <c r="F291" s="40">
        <v>12</v>
      </c>
      <c r="G291" s="39" t="s">
        <v>107</v>
      </c>
      <c r="H291" s="41">
        <v>126.75</v>
      </c>
      <c r="I291" s="39">
        <v>133.0875</v>
      </c>
      <c r="J291" s="39">
        <v>134.355</v>
      </c>
      <c r="K291" s="56">
        <v>131.3975</v>
      </c>
      <c r="L291" s="39">
        <f t="shared" si="53"/>
        <v>17.081675</v>
      </c>
      <c r="M291" s="39">
        <f>F291*K291+表2[[#This Row],[合计暂定数量]]*表2[[#This Row],[税率（13%）]]</f>
        <v>1781.7501</v>
      </c>
      <c r="N291" s="57">
        <v>136.45</v>
      </c>
      <c r="O291" s="57">
        <f t="shared" si="48"/>
        <v>131.3975</v>
      </c>
      <c r="P291" s="59">
        <f t="shared" si="54"/>
        <v>17.081675</v>
      </c>
      <c r="Q291" s="59">
        <f>F291*O291+表2[[#This Row],[合计暂定数量]]*表2[[#This Row],[税率（13%）]]</f>
        <v>1781.7501</v>
      </c>
      <c r="R291" s="63">
        <f t="shared" si="55"/>
        <v>0</v>
      </c>
      <c r="S291" s="63">
        <f t="shared" si="56"/>
        <v>5.05249999999998</v>
      </c>
    </row>
    <row r="292" s="23" customFormat="1" ht="24" spans="1:19">
      <c r="A292" s="38">
        <f t="shared" si="59"/>
        <v>290</v>
      </c>
      <c r="B292" s="39" t="s">
        <v>236</v>
      </c>
      <c r="C292" s="39" t="s">
        <v>21</v>
      </c>
      <c r="D292" s="39" t="s">
        <v>22</v>
      </c>
      <c r="E292" s="39" t="s">
        <v>239</v>
      </c>
      <c r="F292" s="40">
        <v>6</v>
      </c>
      <c r="G292" s="39" t="s">
        <v>107</v>
      </c>
      <c r="H292" s="41">
        <v>243.75</v>
      </c>
      <c r="I292" s="39">
        <v>255.9375</v>
      </c>
      <c r="J292" s="39">
        <v>258.375</v>
      </c>
      <c r="K292" s="56">
        <v>252.6875</v>
      </c>
      <c r="L292" s="39">
        <f t="shared" si="53"/>
        <v>32.849375</v>
      </c>
      <c r="M292" s="39">
        <f>F292*K292+表2[[#This Row],[合计暂定数量]]*表2[[#This Row],[税率（13%）]]</f>
        <v>1713.22125</v>
      </c>
      <c r="N292" s="57">
        <v>239.43</v>
      </c>
      <c r="O292" s="62">
        <f t="shared" si="48"/>
        <v>239.43</v>
      </c>
      <c r="P292" s="59">
        <f t="shared" si="54"/>
        <v>31.1259</v>
      </c>
      <c r="Q292" s="59">
        <f>F292*O292+表2[[#This Row],[合计暂定数量]]*表2[[#This Row],[税率（13%）]]</f>
        <v>1633.67625</v>
      </c>
      <c r="R292" s="63">
        <f t="shared" si="55"/>
        <v>239.43</v>
      </c>
      <c r="S292" s="63">
        <f t="shared" si="56"/>
        <v>-13.2575</v>
      </c>
    </row>
    <row r="293" s="23" customFormat="1" ht="24" spans="1:19">
      <c r="A293" s="38">
        <f t="shared" si="59"/>
        <v>291</v>
      </c>
      <c r="B293" s="39" t="s">
        <v>236</v>
      </c>
      <c r="C293" s="39" t="s">
        <v>21</v>
      </c>
      <c r="D293" s="39" t="s">
        <v>22</v>
      </c>
      <c r="E293" s="39" t="s">
        <v>240</v>
      </c>
      <c r="F293" s="40">
        <v>6</v>
      </c>
      <c r="G293" s="39" t="s">
        <v>107</v>
      </c>
      <c r="H293" s="41">
        <v>331.5</v>
      </c>
      <c r="I293" s="39">
        <v>348.075</v>
      </c>
      <c r="J293" s="39">
        <v>351.39</v>
      </c>
      <c r="K293" s="56">
        <v>343.655</v>
      </c>
      <c r="L293" s="39">
        <f t="shared" si="53"/>
        <v>44.67515</v>
      </c>
      <c r="M293" s="39">
        <f>F293*K293+表2[[#This Row],[合计暂定数量]]*表2[[#This Row],[税率（13%）]]</f>
        <v>2329.9809</v>
      </c>
      <c r="N293" s="57">
        <v>290.04</v>
      </c>
      <c r="O293" s="62">
        <f t="shared" ref="O293:O356" si="60">IF(K293&gt;N293,N293,K293)</f>
        <v>290.04</v>
      </c>
      <c r="P293" s="59">
        <f t="shared" si="54"/>
        <v>37.7052</v>
      </c>
      <c r="Q293" s="59">
        <f>F293*O293+表2[[#This Row],[合计暂定数量]]*表2[[#This Row],[税率（13%）]]</f>
        <v>2008.2909</v>
      </c>
      <c r="R293" s="63">
        <f t="shared" si="55"/>
        <v>290.04</v>
      </c>
      <c r="S293" s="63">
        <f t="shared" si="56"/>
        <v>-53.615</v>
      </c>
    </row>
    <row r="294" s="23" customFormat="1" spans="1:19">
      <c r="A294" s="38">
        <f t="shared" si="59"/>
        <v>292</v>
      </c>
      <c r="B294" s="39" t="s">
        <v>241</v>
      </c>
      <c r="C294" s="39" t="s">
        <v>21</v>
      </c>
      <c r="D294" s="39" t="s">
        <v>22</v>
      </c>
      <c r="E294" s="39" t="s">
        <v>242</v>
      </c>
      <c r="F294" s="40">
        <v>2</v>
      </c>
      <c r="G294" s="39" t="s">
        <v>207</v>
      </c>
      <c r="H294" s="41">
        <v>39.975</v>
      </c>
      <c r="I294" s="39">
        <v>41.97375</v>
      </c>
      <c r="J294" s="39">
        <v>42.3735</v>
      </c>
      <c r="K294" s="56">
        <v>41.44075</v>
      </c>
      <c r="L294" s="39">
        <f t="shared" si="53"/>
        <v>5.3872975</v>
      </c>
      <c r="M294" s="39">
        <f>F294*K294+表2[[#This Row],[合计暂定数量]]*表2[[#This Row],[税率（13%）]]</f>
        <v>93.656095</v>
      </c>
      <c r="N294" s="57">
        <v>47.88</v>
      </c>
      <c r="O294" s="57">
        <f t="shared" si="60"/>
        <v>41.44075</v>
      </c>
      <c r="P294" s="59">
        <f t="shared" si="54"/>
        <v>5.3872975</v>
      </c>
      <c r="Q294" s="59">
        <f>F294*O294+表2[[#This Row],[合计暂定数量]]*表2[[#This Row],[税率（13%）]]</f>
        <v>93.656095</v>
      </c>
      <c r="R294" s="63">
        <f t="shared" si="55"/>
        <v>0</v>
      </c>
      <c r="S294" s="63">
        <f t="shared" si="56"/>
        <v>6.43925</v>
      </c>
    </row>
    <row r="295" s="23" customFormat="1" spans="1:19">
      <c r="A295" s="38">
        <f t="shared" si="59"/>
        <v>293</v>
      </c>
      <c r="B295" s="39" t="s">
        <v>241</v>
      </c>
      <c r="C295" s="39" t="s">
        <v>21</v>
      </c>
      <c r="D295" s="39" t="s">
        <v>22</v>
      </c>
      <c r="E295" s="39" t="s">
        <v>243</v>
      </c>
      <c r="F295" s="40">
        <v>12</v>
      </c>
      <c r="G295" s="39" t="s">
        <v>207</v>
      </c>
      <c r="H295" s="41">
        <v>81.9</v>
      </c>
      <c r="I295" s="39">
        <v>85.995</v>
      </c>
      <c r="J295" s="39">
        <v>86.814</v>
      </c>
      <c r="K295" s="56">
        <v>84.903</v>
      </c>
      <c r="L295" s="39">
        <f t="shared" si="53"/>
        <v>11.03739</v>
      </c>
      <c r="M295" s="39">
        <f>F295*K295+表2[[#This Row],[合计暂定数量]]*表2[[#This Row],[税率（13%）]]</f>
        <v>1151.28468</v>
      </c>
      <c r="N295" s="57">
        <v>89.43</v>
      </c>
      <c r="O295" s="57">
        <f t="shared" si="60"/>
        <v>84.903</v>
      </c>
      <c r="P295" s="59">
        <f t="shared" si="54"/>
        <v>11.03739</v>
      </c>
      <c r="Q295" s="59">
        <f>F295*O295+表2[[#This Row],[合计暂定数量]]*表2[[#This Row],[税率（13%）]]</f>
        <v>1151.28468</v>
      </c>
      <c r="R295" s="63">
        <f t="shared" si="55"/>
        <v>0</v>
      </c>
      <c r="S295" s="63">
        <f t="shared" si="56"/>
        <v>4.527</v>
      </c>
    </row>
    <row r="296" s="23" customFormat="1" spans="1:19">
      <c r="A296" s="38">
        <f t="shared" si="59"/>
        <v>294</v>
      </c>
      <c r="B296" s="39" t="s">
        <v>241</v>
      </c>
      <c r="C296" s="39" t="s">
        <v>21</v>
      </c>
      <c r="D296" s="39" t="s">
        <v>22</v>
      </c>
      <c r="E296" s="39" t="s">
        <v>244</v>
      </c>
      <c r="F296" s="40">
        <v>6</v>
      </c>
      <c r="G296" s="39" t="s">
        <v>207</v>
      </c>
      <c r="H296" s="41">
        <v>141.375</v>
      </c>
      <c r="I296" s="39">
        <v>148.44375</v>
      </c>
      <c r="J296" s="39">
        <v>149.8575</v>
      </c>
      <c r="K296" s="56">
        <v>146.55875</v>
      </c>
      <c r="L296" s="39">
        <f t="shared" si="53"/>
        <v>19.0526375</v>
      </c>
      <c r="M296" s="39">
        <f>F296*K296+表2[[#This Row],[合计暂定数量]]*表2[[#This Row],[税率（13%）]]</f>
        <v>993.668325</v>
      </c>
      <c r="N296" s="57">
        <v>137.33</v>
      </c>
      <c r="O296" s="62">
        <f t="shared" si="60"/>
        <v>137.33</v>
      </c>
      <c r="P296" s="59">
        <f t="shared" si="54"/>
        <v>17.8529</v>
      </c>
      <c r="Q296" s="59">
        <f>F296*O296+表2[[#This Row],[合计暂定数量]]*表2[[#This Row],[税率（13%）]]</f>
        <v>938.295825</v>
      </c>
      <c r="R296" s="63">
        <f t="shared" si="55"/>
        <v>137.33</v>
      </c>
      <c r="S296" s="63">
        <f t="shared" si="56"/>
        <v>-9.22874999999999</v>
      </c>
    </row>
    <row r="297" s="23" customFormat="1" spans="1:19">
      <c r="A297" s="38">
        <f t="shared" si="59"/>
        <v>295</v>
      </c>
      <c r="B297" s="39" t="s">
        <v>241</v>
      </c>
      <c r="C297" s="39" t="s">
        <v>21</v>
      </c>
      <c r="D297" s="39" t="s">
        <v>22</v>
      </c>
      <c r="E297" s="39" t="s">
        <v>245</v>
      </c>
      <c r="F297" s="40">
        <v>6</v>
      </c>
      <c r="G297" s="39" t="s">
        <v>207</v>
      </c>
      <c r="H297" s="41">
        <v>204.75</v>
      </c>
      <c r="I297" s="39">
        <v>214.9875</v>
      </c>
      <c r="J297" s="39">
        <v>217.035</v>
      </c>
      <c r="K297" s="56">
        <v>212.2575</v>
      </c>
      <c r="L297" s="39">
        <f t="shared" si="53"/>
        <v>27.593475</v>
      </c>
      <c r="M297" s="39">
        <f>F297*K297+表2[[#This Row],[合计暂定数量]]*表2[[#This Row],[税率（13%）]]</f>
        <v>1439.10585</v>
      </c>
      <c r="N297" s="57">
        <v>184.31</v>
      </c>
      <c r="O297" s="62">
        <f t="shared" si="60"/>
        <v>184.31</v>
      </c>
      <c r="P297" s="59">
        <f t="shared" si="54"/>
        <v>23.9603</v>
      </c>
      <c r="Q297" s="59">
        <f>F297*O297+表2[[#This Row],[合计暂定数量]]*表2[[#This Row],[税率（13%）]]</f>
        <v>1271.42085</v>
      </c>
      <c r="R297" s="63">
        <f t="shared" si="55"/>
        <v>184.31</v>
      </c>
      <c r="S297" s="63">
        <f t="shared" si="56"/>
        <v>-27.9475</v>
      </c>
    </row>
    <row r="298" s="23" customFormat="1" spans="1:19">
      <c r="A298" s="38">
        <f t="shared" ref="A298:A307" si="61">ROW()-2</f>
        <v>296</v>
      </c>
      <c r="B298" s="39" t="s">
        <v>246</v>
      </c>
      <c r="C298" s="39" t="s">
        <v>21</v>
      </c>
      <c r="D298" s="39" t="s">
        <v>22</v>
      </c>
      <c r="E298" s="39" t="s">
        <v>99</v>
      </c>
      <c r="F298" s="40">
        <v>6</v>
      </c>
      <c r="G298" s="39" t="s">
        <v>207</v>
      </c>
      <c r="H298" s="41">
        <v>118.95</v>
      </c>
      <c r="I298" s="39">
        <v>124.8975</v>
      </c>
      <c r="J298" s="39">
        <v>126.087</v>
      </c>
      <c r="K298" s="56">
        <v>123.3115</v>
      </c>
      <c r="L298" s="39">
        <f t="shared" si="53"/>
        <v>16.030495</v>
      </c>
      <c r="M298" s="39">
        <f>F298*K298+表2[[#This Row],[合计暂定数量]]*表2[[#This Row],[税率（13%）]]</f>
        <v>836.05197</v>
      </c>
      <c r="N298" s="57">
        <v>118.38</v>
      </c>
      <c r="O298" s="62">
        <f t="shared" si="60"/>
        <v>118.38</v>
      </c>
      <c r="P298" s="59">
        <f t="shared" si="54"/>
        <v>15.3894</v>
      </c>
      <c r="Q298" s="59">
        <f>F298*O298+表2[[#This Row],[合计暂定数量]]*表2[[#This Row],[税率（13%）]]</f>
        <v>806.46297</v>
      </c>
      <c r="R298" s="63">
        <f t="shared" si="55"/>
        <v>118.38</v>
      </c>
      <c r="S298" s="63">
        <f t="shared" si="56"/>
        <v>-4.93150000000001</v>
      </c>
    </row>
    <row r="299" s="23" customFormat="1" spans="1:19">
      <c r="A299" s="38">
        <f t="shared" si="61"/>
        <v>297</v>
      </c>
      <c r="B299" s="39" t="s">
        <v>246</v>
      </c>
      <c r="C299" s="39" t="s">
        <v>21</v>
      </c>
      <c r="D299" s="39" t="s">
        <v>22</v>
      </c>
      <c r="E299" s="39" t="s">
        <v>247</v>
      </c>
      <c r="F299" s="40">
        <v>6</v>
      </c>
      <c r="G299" s="39" t="s">
        <v>207</v>
      </c>
      <c r="H299" s="41">
        <v>156</v>
      </c>
      <c r="I299" s="39">
        <v>163.8</v>
      </c>
      <c r="J299" s="39">
        <v>165.36</v>
      </c>
      <c r="K299" s="56">
        <v>161.72</v>
      </c>
      <c r="L299" s="39">
        <f t="shared" si="53"/>
        <v>21.0236</v>
      </c>
      <c r="M299" s="39">
        <f>F299*K299+表2[[#This Row],[合计暂定数量]]*表2[[#This Row],[税率（13%）]]</f>
        <v>1096.4616</v>
      </c>
      <c r="N299" s="57">
        <v>169.86</v>
      </c>
      <c r="O299" s="57">
        <f t="shared" si="60"/>
        <v>161.72</v>
      </c>
      <c r="P299" s="59">
        <f t="shared" si="54"/>
        <v>21.0236</v>
      </c>
      <c r="Q299" s="59">
        <f>F299*O299+表2[[#This Row],[合计暂定数量]]*表2[[#This Row],[税率（13%）]]</f>
        <v>1096.4616</v>
      </c>
      <c r="R299" s="63">
        <f t="shared" si="55"/>
        <v>0</v>
      </c>
      <c r="S299" s="63">
        <f t="shared" si="56"/>
        <v>8.14000000000001</v>
      </c>
    </row>
    <row r="300" s="23" customFormat="1" spans="1:19">
      <c r="A300" s="38">
        <f t="shared" si="61"/>
        <v>298</v>
      </c>
      <c r="B300" s="39" t="s">
        <v>246</v>
      </c>
      <c r="C300" s="39" t="s">
        <v>21</v>
      </c>
      <c r="D300" s="39" t="s">
        <v>22</v>
      </c>
      <c r="E300" s="39" t="s">
        <v>248</v>
      </c>
      <c r="F300" s="40">
        <v>2</v>
      </c>
      <c r="G300" s="39" t="s">
        <v>207</v>
      </c>
      <c r="H300" s="41">
        <v>214.5</v>
      </c>
      <c r="I300" s="39">
        <v>225.225</v>
      </c>
      <c r="J300" s="39">
        <v>227.37</v>
      </c>
      <c r="K300" s="56">
        <v>222.365</v>
      </c>
      <c r="L300" s="39">
        <f t="shared" si="53"/>
        <v>28.90745</v>
      </c>
      <c r="M300" s="39">
        <f>F300*K300+表2[[#This Row],[合计暂定数量]]*表2[[#This Row],[税率（13%）]]</f>
        <v>502.5449</v>
      </c>
      <c r="N300" s="57">
        <v>233.99</v>
      </c>
      <c r="O300" s="57">
        <f t="shared" si="60"/>
        <v>222.365</v>
      </c>
      <c r="P300" s="59">
        <f t="shared" si="54"/>
        <v>28.90745</v>
      </c>
      <c r="Q300" s="59">
        <f>F300*O300+表2[[#This Row],[合计暂定数量]]*表2[[#This Row],[税率（13%）]]</f>
        <v>502.5449</v>
      </c>
      <c r="R300" s="63">
        <f t="shared" si="55"/>
        <v>0</v>
      </c>
      <c r="S300" s="63">
        <f t="shared" si="56"/>
        <v>11.625</v>
      </c>
    </row>
    <row r="301" s="23" customFormat="1" spans="1:19">
      <c r="A301" s="38">
        <f t="shared" si="61"/>
        <v>299</v>
      </c>
      <c r="B301" s="39" t="s">
        <v>246</v>
      </c>
      <c r="C301" s="39" t="s">
        <v>21</v>
      </c>
      <c r="D301" s="39" t="s">
        <v>22</v>
      </c>
      <c r="E301" s="39" t="s">
        <v>249</v>
      </c>
      <c r="F301" s="40">
        <v>2</v>
      </c>
      <c r="G301" s="39" t="s">
        <v>207</v>
      </c>
      <c r="H301" s="41">
        <v>321.75</v>
      </c>
      <c r="I301" s="39">
        <v>337.8375</v>
      </c>
      <c r="J301" s="39">
        <v>341.055</v>
      </c>
      <c r="K301" s="56">
        <v>333.5475</v>
      </c>
      <c r="L301" s="39">
        <f t="shared" si="53"/>
        <v>43.361175</v>
      </c>
      <c r="M301" s="39">
        <f>F301*K301+表2[[#This Row],[合计暂定数量]]*表2[[#This Row],[税率（13%）]]</f>
        <v>753.81735</v>
      </c>
      <c r="N301" s="57">
        <v>355.98</v>
      </c>
      <c r="O301" s="57">
        <f t="shared" si="60"/>
        <v>333.5475</v>
      </c>
      <c r="P301" s="59">
        <f t="shared" si="54"/>
        <v>43.361175</v>
      </c>
      <c r="Q301" s="59">
        <f>F301*O301+表2[[#This Row],[合计暂定数量]]*表2[[#This Row],[税率（13%）]]</f>
        <v>753.81735</v>
      </c>
      <c r="R301" s="63">
        <f t="shared" si="55"/>
        <v>0</v>
      </c>
      <c r="S301" s="63">
        <f t="shared" si="56"/>
        <v>22.4325000000001</v>
      </c>
    </row>
    <row r="302" s="23" customFormat="1" spans="1:19">
      <c r="A302" s="38">
        <f t="shared" si="61"/>
        <v>300</v>
      </c>
      <c r="B302" s="39" t="s">
        <v>250</v>
      </c>
      <c r="C302" s="39" t="s">
        <v>21</v>
      </c>
      <c r="D302" s="39" t="s">
        <v>22</v>
      </c>
      <c r="E302" s="39" t="s">
        <v>251</v>
      </c>
      <c r="F302" s="40">
        <v>80</v>
      </c>
      <c r="G302" s="39" t="s">
        <v>114</v>
      </c>
      <c r="H302" s="41">
        <v>8.775</v>
      </c>
      <c r="I302" s="39">
        <v>9.21375</v>
      </c>
      <c r="J302" s="39">
        <v>9.3015</v>
      </c>
      <c r="K302" s="56">
        <v>9.09675</v>
      </c>
      <c r="L302" s="39">
        <f t="shared" si="53"/>
        <v>1.1825775</v>
      </c>
      <c r="M302" s="39">
        <f>F302*K302+表2[[#This Row],[合计暂定数量]]*表2[[#This Row],[税率（13%）]]</f>
        <v>822.3462</v>
      </c>
      <c r="N302" s="57">
        <v>9.94</v>
      </c>
      <c r="O302" s="57">
        <f t="shared" si="60"/>
        <v>9.09675</v>
      </c>
      <c r="P302" s="59">
        <f t="shared" si="54"/>
        <v>1.1825775</v>
      </c>
      <c r="Q302" s="59">
        <f>F302*O302+表2[[#This Row],[合计暂定数量]]*表2[[#This Row],[税率（13%）]]</f>
        <v>822.3462</v>
      </c>
      <c r="R302" s="63">
        <f t="shared" si="55"/>
        <v>0</v>
      </c>
      <c r="S302" s="63">
        <f t="shared" si="56"/>
        <v>0.843249999999999</v>
      </c>
    </row>
    <row r="303" s="23" customFormat="1" spans="1:19">
      <c r="A303" s="38">
        <f t="shared" si="61"/>
        <v>301</v>
      </c>
      <c r="B303" s="39" t="s">
        <v>250</v>
      </c>
      <c r="C303" s="39" t="s">
        <v>21</v>
      </c>
      <c r="D303" s="39" t="s">
        <v>22</v>
      </c>
      <c r="E303" s="39" t="s">
        <v>252</v>
      </c>
      <c r="F303" s="40">
        <v>80</v>
      </c>
      <c r="G303" s="39" t="s">
        <v>114</v>
      </c>
      <c r="H303" s="41">
        <v>13.65</v>
      </c>
      <c r="I303" s="39">
        <v>14.3325</v>
      </c>
      <c r="J303" s="39">
        <v>14.469</v>
      </c>
      <c r="K303" s="56">
        <v>14.1505</v>
      </c>
      <c r="L303" s="39">
        <f t="shared" si="53"/>
        <v>1.839565</v>
      </c>
      <c r="M303" s="39">
        <f>F303*K303+表2[[#This Row],[合计暂定数量]]*表2[[#This Row],[税率（13%）]]</f>
        <v>1279.2052</v>
      </c>
      <c r="N303" s="57">
        <v>15.37</v>
      </c>
      <c r="O303" s="57">
        <f t="shared" si="60"/>
        <v>14.1505</v>
      </c>
      <c r="P303" s="59">
        <f t="shared" si="54"/>
        <v>1.839565</v>
      </c>
      <c r="Q303" s="59">
        <f>F303*O303+表2[[#This Row],[合计暂定数量]]*表2[[#This Row],[税率（13%）]]</f>
        <v>1279.2052</v>
      </c>
      <c r="R303" s="63">
        <f t="shared" si="55"/>
        <v>0</v>
      </c>
      <c r="S303" s="63">
        <f t="shared" si="56"/>
        <v>1.2195</v>
      </c>
    </row>
    <row r="304" s="23" customFormat="1" spans="1:19">
      <c r="A304" s="38">
        <f t="shared" si="61"/>
        <v>302</v>
      </c>
      <c r="B304" s="39" t="s">
        <v>250</v>
      </c>
      <c r="C304" s="39" t="s">
        <v>21</v>
      </c>
      <c r="D304" s="39" t="s">
        <v>22</v>
      </c>
      <c r="E304" s="39" t="s">
        <v>253</v>
      </c>
      <c r="F304" s="40">
        <v>80</v>
      </c>
      <c r="G304" s="39" t="s">
        <v>114</v>
      </c>
      <c r="H304" s="41">
        <v>16.575</v>
      </c>
      <c r="I304" s="39">
        <v>19</v>
      </c>
      <c r="J304" s="39">
        <v>17.5695</v>
      </c>
      <c r="K304" s="56">
        <v>17.7148333333333</v>
      </c>
      <c r="L304" s="39">
        <f t="shared" si="53"/>
        <v>2.30292833333333</v>
      </c>
      <c r="M304" s="39">
        <f>F304*K304+表2[[#This Row],[合计暂定数量]]*表2[[#This Row],[税率（13%）]]</f>
        <v>1601.42093333333</v>
      </c>
      <c r="N304" s="57">
        <v>18.99</v>
      </c>
      <c r="O304" s="57">
        <f t="shared" si="60"/>
        <v>17.7148333333333</v>
      </c>
      <c r="P304" s="59">
        <f t="shared" si="54"/>
        <v>2.30292833333333</v>
      </c>
      <c r="Q304" s="59">
        <f>F304*O304+表2[[#This Row],[合计暂定数量]]*表2[[#This Row],[税率（13%）]]</f>
        <v>1601.42093333333</v>
      </c>
      <c r="R304" s="63">
        <f t="shared" si="55"/>
        <v>0</v>
      </c>
      <c r="S304" s="63">
        <f t="shared" si="56"/>
        <v>1.27516666666666</v>
      </c>
    </row>
    <row r="305" s="23" customFormat="1" spans="1:19">
      <c r="A305" s="38">
        <f t="shared" si="61"/>
        <v>303</v>
      </c>
      <c r="B305" s="39" t="s">
        <v>250</v>
      </c>
      <c r="C305" s="39" t="s">
        <v>21</v>
      </c>
      <c r="D305" s="39" t="s">
        <v>22</v>
      </c>
      <c r="E305" s="39" t="s">
        <v>254</v>
      </c>
      <c r="F305" s="40">
        <v>80</v>
      </c>
      <c r="G305" s="39" t="s">
        <v>114</v>
      </c>
      <c r="H305" s="41">
        <v>28.275</v>
      </c>
      <c r="I305" s="39">
        <v>29.68875</v>
      </c>
      <c r="J305" s="39">
        <v>29.9715</v>
      </c>
      <c r="K305" s="56">
        <v>29.31175</v>
      </c>
      <c r="L305" s="39">
        <f t="shared" si="53"/>
        <v>3.8105275</v>
      </c>
      <c r="M305" s="39">
        <f>F305*K305+表2[[#This Row],[合计暂定数量]]*表2[[#This Row],[税率（13%）]]</f>
        <v>2649.7822</v>
      </c>
      <c r="N305" s="57">
        <v>34.4</v>
      </c>
      <c r="O305" s="57">
        <f t="shared" si="60"/>
        <v>29.31175</v>
      </c>
      <c r="P305" s="59">
        <f t="shared" si="54"/>
        <v>3.8105275</v>
      </c>
      <c r="Q305" s="59">
        <f>F305*O305+表2[[#This Row],[合计暂定数量]]*表2[[#This Row],[税率（13%）]]</f>
        <v>2649.7822</v>
      </c>
      <c r="R305" s="63">
        <f t="shared" si="55"/>
        <v>0</v>
      </c>
      <c r="S305" s="63">
        <f t="shared" si="56"/>
        <v>5.08825</v>
      </c>
    </row>
    <row r="306" s="23" customFormat="1" spans="1:19">
      <c r="A306" s="38">
        <f t="shared" si="61"/>
        <v>304</v>
      </c>
      <c r="B306" s="39" t="s">
        <v>250</v>
      </c>
      <c r="C306" s="39" t="s">
        <v>21</v>
      </c>
      <c r="D306" s="39" t="s">
        <v>22</v>
      </c>
      <c r="E306" s="39" t="s">
        <v>255</v>
      </c>
      <c r="F306" s="40">
        <v>80</v>
      </c>
      <c r="G306" s="39" t="s">
        <v>114</v>
      </c>
      <c r="H306" s="41">
        <v>39</v>
      </c>
      <c r="I306" s="39">
        <v>40.95</v>
      </c>
      <c r="J306" s="39">
        <v>41.34</v>
      </c>
      <c r="K306" s="56">
        <v>40.43</v>
      </c>
      <c r="L306" s="39">
        <f t="shared" si="53"/>
        <v>5.2559</v>
      </c>
      <c r="M306" s="39">
        <f>F306*K306+表2[[#This Row],[合计暂定数量]]*表2[[#This Row],[税率（13%）]]</f>
        <v>3654.872</v>
      </c>
      <c r="N306" s="57">
        <v>45.18</v>
      </c>
      <c r="O306" s="57">
        <f t="shared" si="60"/>
        <v>40.43</v>
      </c>
      <c r="P306" s="59">
        <f t="shared" si="54"/>
        <v>5.2559</v>
      </c>
      <c r="Q306" s="59">
        <f>F306*O306+表2[[#This Row],[合计暂定数量]]*表2[[#This Row],[税率（13%）]]</f>
        <v>3654.872</v>
      </c>
      <c r="R306" s="63">
        <f t="shared" si="55"/>
        <v>0</v>
      </c>
      <c r="S306" s="63">
        <f t="shared" si="56"/>
        <v>4.75</v>
      </c>
    </row>
    <row r="307" s="23" customFormat="1" spans="1:19">
      <c r="A307" s="38">
        <f t="shared" si="61"/>
        <v>305</v>
      </c>
      <c r="B307" s="39" t="s">
        <v>256</v>
      </c>
      <c r="C307" s="39" t="s">
        <v>21</v>
      </c>
      <c r="D307" s="39" t="s">
        <v>22</v>
      </c>
      <c r="E307" s="39" t="s">
        <v>257</v>
      </c>
      <c r="F307" s="40">
        <v>100</v>
      </c>
      <c r="G307" s="39" t="s">
        <v>114</v>
      </c>
      <c r="H307" s="41">
        <v>12.675</v>
      </c>
      <c r="I307" s="39">
        <v>13.30875</v>
      </c>
      <c r="J307" s="39">
        <v>13.4355</v>
      </c>
      <c r="K307" s="56">
        <v>13.13975</v>
      </c>
      <c r="L307" s="39">
        <f t="shared" si="53"/>
        <v>1.7081675</v>
      </c>
      <c r="M307" s="39">
        <f>F307*K307+表2[[#This Row],[合计暂定数量]]*表2[[#This Row],[税率（13%）]]</f>
        <v>1484.79175</v>
      </c>
      <c r="N307" s="57">
        <v>11.74</v>
      </c>
      <c r="O307" s="62">
        <f t="shared" si="60"/>
        <v>11.74</v>
      </c>
      <c r="P307" s="59">
        <f t="shared" si="54"/>
        <v>1.5262</v>
      </c>
      <c r="Q307" s="59">
        <f>F307*O307+表2[[#This Row],[合计暂定数量]]*表2[[#This Row],[税率（13%）]]</f>
        <v>1344.81675</v>
      </c>
      <c r="R307" s="63">
        <f t="shared" si="55"/>
        <v>11.74</v>
      </c>
      <c r="S307" s="63">
        <f t="shared" si="56"/>
        <v>-1.39975</v>
      </c>
    </row>
    <row r="308" s="23" customFormat="1" spans="1:19">
      <c r="A308" s="38">
        <f t="shared" ref="A308:A317" si="62">ROW()-2</f>
        <v>306</v>
      </c>
      <c r="B308" s="39" t="s">
        <v>256</v>
      </c>
      <c r="C308" s="39" t="s">
        <v>21</v>
      </c>
      <c r="D308" s="39" t="s">
        <v>22</v>
      </c>
      <c r="E308" s="39" t="s">
        <v>258</v>
      </c>
      <c r="F308" s="40">
        <v>100</v>
      </c>
      <c r="G308" s="39" t="s">
        <v>114</v>
      </c>
      <c r="H308" s="41">
        <v>16.575</v>
      </c>
      <c r="I308" s="39">
        <v>19</v>
      </c>
      <c r="J308" s="39">
        <v>17.5695</v>
      </c>
      <c r="K308" s="56">
        <v>17.7148333333333</v>
      </c>
      <c r="L308" s="39">
        <f t="shared" si="53"/>
        <v>2.30292833333333</v>
      </c>
      <c r="M308" s="39">
        <f>F308*K308+表2[[#This Row],[合计暂定数量]]*表2[[#This Row],[税率（13%）]]</f>
        <v>2001.77616666667</v>
      </c>
      <c r="N308" s="57">
        <v>16.3</v>
      </c>
      <c r="O308" s="62">
        <f t="shared" si="60"/>
        <v>16.3</v>
      </c>
      <c r="P308" s="59">
        <f t="shared" si="54"/>
        <v>2.119</v>
      </c>
      <c r="Q308" s="59">
        <f>F308*O308+表2[[#This Row],[合计暂定数量]]*表2[[#This Row],[税率（13%）]]</f>
        <v>1860.29283333333</v>
      </c>
      <c r="R308" s="63">
        <f t="shared" si="55"/>
        <v>16.3</v>
      </c>
      <c r="S308" s="63">
        <f t="shared" si="56"/>
        <v>-1.41483333333333</v>
      </c>
    </row>
    <row r="309" s="23" customFormat="1" spans="1:19">
      <c r="A309" s="38">
        <f t="shared" si="62"/>
        <v>307</v>
      </c>
      <c r="B309" s="39" t="s">
        <v>256</v>
      </c>
      <c r="C309" s="39" t="s">
        <v>21</v>
      </c>
      <c r="D309" s="39" t="s">
        <v>22</v>
      </c>
      <c r="E309" s="39" t="s">
        <v>242</v>
      </c>
      <c r="F309" s="40">
        <v>50</v>
      </c>
      <c r="G309" s="39" t="s">
        <v>114</v>
      </c>
      <c r="H309" s="41">
        <v>19.5</v>
      </c>
      <c r="I309" s="39">
        <v>22</v>
      </c>
      <c r="J309" s="39">
        <v>20.67</v>
      </c>
      <c r="K309" s="56">
        <v>20.7233333333333</v>
      </c>
      <c r="L309" s="39">
        <f t="shared" si="53"/>
        <v>2.69403333333333</v>
      </c>
      <c r="M309" s="39">
        <f>F309*K309+表2[[#This Row],[合计暂定数量]]*表2[[#This Row],[税率（13%）]]</f>
        <v>1170.86833333333</v>
      </c>
      <c r="N309" s="57">
        <v>18.99</v>
      </c>
      <c r="O309" s="62">
        <f t="shared" si="60"/>
        <v>18.99</v>
      </c>
      <c r="P309" s="59">
        <f t="shared" si="54"/>
        <v>2.4687</v>
      </c>
      <c r="Q309" s="59">
        <f>F309*O309+表2[[#This Row],[合计暂定数量]]*表2[[#This Row],[税率（13%）]]</f>
        <v>1084.20166666667</v>
      </c>
      <c r="R309" s="63">
        <f t="shared" si="55"/>
        <v>18.99</v>
      </c>
      <c r="S309" s="63">
        <f t="shared" si="56"/>
        <v>-1.73333333333333</v>
      </c>
    </row>
    <row r="310" s="23" customFormat="1" spans="1:19">
      <c r="A310" s="38">
        <f t="shared" si="62"/>
        <v>308</v>
      </c>
      <c r="B310" s="39" t="s">
        <v>256</v>
      </c>
      <c r="C310" s="39" t="s">
        <v>21</v>
      </c>
      <c r="D310" s="39" t="s">
        <v>22</v>
      </c>
      <c r="E310" s="39" t="s">
        <v>259</v>
      </c>
      <c r="F310" s="40">
        <v>50</v>
      </c>
      <c r="G310" s="39" t="s">
        <v>114</v>
      </c>
      <c r="H310" s="41">
        <v>26.325</v>
      </c>
      <c r="I310" s="39">
        <v>27.64125</v>
      </c>
      <c r="J310" s="39">
        <v>27.9045</v>
      </c>
      <c r="K310" s="56">
        <v>27.29025</v>
      </c>
      <c r="L310" s="39">
        <f t="shared" si="53"/>
        <v>3.5477325</v>
      </c>
      <c r="M310" s="39">
        <f>F310*K310+表2[[#This Row],[合计暂定数量]]*表2[[#This Row],[税率（13%）]]</f>
        <v>1541.899125</v>
      </c>
      <c r="N310" s="57">
        <v>27.11</v>
      </c>
      <c r="O310" s="57">
        <f t="shared" si="60"/>
        <v>27.11</v>
      </c>
      <c r="P310" s="59">
        <f t="shared" si="54"/>
        <v>3.5243</v>
      </c>
      <c r="Q310" s="59">
        <f>F310*O310+表2[[#This Row],[合计暂定数量]]*表2[[#This Row],[税率（13%）]]</f>
        <v>1532.886625</v>
      </c>
      <c r="R310" s="63">
        <f t="shared" si="55"/>
        <v>27.11</v>
      </c>
      <c r="S310" s="63">
        <f t="shared" si="56"/>
        <v>-0.180250000000001</v>
      </c>
    </row>
    <row r="311" s="23" customFormat="1" spans="1:19">
      <c r="A311" s="38">
        <f t="shared" si="62"/>
        <v>309</v>
      </c>
      <c r="B311" s="39" t="s">
        <v>260</v>
      </c>
      <c r="C311" s="39" t="s">
        <v>21</v>
      </c>
      <c r="D311" s="39" t="s">
        <v>22</v>
      </c>
      <c r="E311" s="39" t="s">
        <v>261</v>
      </c>
      <c r="F311" s="40">
        <v>100</v>
      </c>
      <c r="G311" s="39" t="s">
        <v>114</v>
      </c>
      <c r="H311" s="41">
        <v>1.95</v>
      </c>
      <c r="I311" s="39">
        <v>2.0475</v>
      </c>
      <c r="J311" s="39">
        <v>2.067</v>
      </c>
      <c r="K311" s="56">
        <v>2.0215</v>
      </c>
      <c r="L311" s="39">
        <f t="shared" si="53"/>
        <v>0.262795</v>
      </c>
      <c r="M311" s="39">
        <f>F311*K311+表2[[#This Row],[合计暂定数量]]*表2[[#This Row],[税率（13%）]]</f>
        <v>228.4295</v>
      </c>
      <c r="N311" s="57">
        <v>1.81</v>
      </c>
      <c r="O311" s="62">
        <f t="shared" si="60"/>
        <v>1.81</v>
      </c>
      <c r="P311" s="59">
        <f t="shared" si="54"/>
        <v>0.2353</v>
      </c>
      <c r="Q311" s="59">
        <f>F311*O311+表2[[#This Row],[合计暂定数量]]*表2[[#This Row],[税率（13%）]]</f>
        <v>207.2795</v>
      </c>
      <c r="R311" s="63">
        <f t="shared" si="55"/>
        <v>1.81</v>
      </c>
      <c r="S311" s="63">
        <f t="shared" si="56"/>
        <v>-0.2115</v>
      </c>
    </row>
    <row r="312" s="23" customFormat="1" spans="1:19">
      <c r="A312" s="38">
        <f t="shared" si="62"/>
        <v>310</v>
      </c>
      <c r="B312" s="39" t="s">
        <v>260</v>
      </c>
      <c r="C312" s="39" t="s">
        <v>21</v>
      </c>
      <c r="D312" s="39" t="s">
        <v>22</v>
      </c>
      <c r="E312" s="39" t="s">
        <v>262</v>
      </c>
      <c r="F312" s="40">
        <v>550</v>
      </c>
      <c r="G312" s="39" t="s">
        <v>114</v>
      </c>
      <c r="H312" s="41">
        <v>2.925</v>
      </c>
      <c r="I312" s="39">
        <v>3.07125</v>
      </c>
      <c r="J312" s="39">
        <v>3.1005</v>
      </c>
      <c r="K312" s="56">
        <v>3.03225</v>
      </c>
      <c r="L312" s="39">
        <f t="shared" si="53"/>
        <v>0.3941925</v>
      </c>
      <c r="M312" s="39">
        <f>F312*K312+表2[[#This Row],[合计暂定数量]]*表2[[#This Row],[税率（13%）]]</f>
        <v>1884.543375</v>
      </c>
      <c r="N312" s="57">
        <v>2.58</v>
      </c>
      <c r="O312" s="62">
        <f t="shared" si="60"/>
        <v>2.58</v>
      </c>
      <c r="P312" s="59">
        <f t="shared" si="54"/>
        <v>0.3354</v>
      </c>
      <c r="Q312" s="59">
        <f>F312*O312+表2[[#This Row],[合计暂定数量]]*表2[[#This Row],[税率（13%）]]</f>
        <v>1635.805875</v>
      </c>
      <c r="R312" s="63">
        <f t="shared" si="55"/>
        <v>2.58</v>
      </c>
      <c r="S312" s="63">
        <f t="shared" si="56"/>
        <v>-0.45225</v>
      </c>
    </row>
    <row r="313" s="23" customFormat="1" spans="1:19">
      <c r="A313" s="38">
        <f t="shared" si="62"/>
        <v>311</v>
      </c>
      <c r="B313" s="39" t="s">
        <v>260</v>
      </c>
      <c r="C313" s="39" t="s">
        <v>21</v>
      </c>
      <c r="D313" s="39" t="s">
        <v>22</v>
      </c>
      <c r="E313" s="39" t="s">
        <v>263</v>
      </c>
      <c r="F313" s="40">
        <v>100</v>
      </c>
      <c r="G313" s="39" t="s">
        <v>114</v>
      </c>
      <c r="H313" s="41">
        <v>2.925</v>
      </c>
      <c r="I313" s="39">
        <v>3.07125</v>
      </c>
      <c r="J313" s="39">
        <v>3.1005</v>
      </c>
      <c r="K313" s="56">
        <v>3.03225</v>
      </c>
      <c r="L313" s="39">
        <f t="shared" si="53"/>
        <v>0.3941925</v>
      </c>
      <c r="M313" s="39">
        <f>F313*K313+表2[[#This Row],[合计暂定数量]]*表2[[#This Row],[税率（13%）]]</f>
        <v>342.64425</v>
      </c>
      <c r="N313" s="57">
        <v>2.71</v>
      </c>
      <c r="O313" s="62">
        <f t="shared" si="60"/>
        <v>2.71</v>
      </c>
      <c r="P313" s="59">
        <f t="shared" si="54"/>
        <v>0.3523</v>
      </c>
      <c r="Q313" s="59">
        <f>F313*O313+表2[[#This Row],[合计暂定数量]]*表2[[#This Row],[税率（13%）]]</f>
        <v>310.41925</v>
      </c>
      <c r="R313" s="63">
        <f t="shared" si="55"/>
        <v>2.71</v>
      </c>
      <c r="S313" s="63">
        <f t="shared" si="56"/>
        <v>-0.32225</v>
      </c>
    </row>
    <row r="314" s="23" customFormat="1" spans="1:19">
      <c r="A314" s="38">
        <f t="shared" si="62"/>
        <v>312</v>
      </c>
      <c r="B314" s="39" t="s">
        <v>264</v>
      </c>
      <c r="C314" s="39" t="s">
        <v>21</v>
      </c>
      <c r="D314" s="39" t="s">
        <v>22</v>
      </c>
      <c r="E314" s="39" t="s">
        <v>265</v>
      </c>
      <c r="F314" s="40">
        <v>6</v>
      </c>
      <c r="G314" s="39" t="s">
        <v>266</v>
      </c>
      <c r="H314" s="41">
        <v>7.8</v>
      </c>
      <c r="I314" s="39">
        <v>8.19</v>
      </c>
      <c r="J314" s="39">
        <v>8.268</v>
      </c>
      <c r="K314" s="56">
        <v>8.086</v>
      </c>
      <c r="L314" s="39">
        <f t="shared" si="53"/>
        <v>1.05118</v>
      </c>
      <c r="M314" s="39">
        <f>F314*K314+表2[[#This Row],[合计暂定数量]]*表2[[#This Row],[税率（13%）]]</f>
        <v>54.82308</v>
      </c>
      <c r="N314" s="57">
        <v>8.13</v>
      </c>
      <c r="O314" s="57">
        <f t="shared" si="60"/>
        <v>8.086</v>
      </c>
      <c r="P314" s="59">
        <f t="shared" si="54"/>
        <v>1.05118</v>
      </c>
      <c r="Q314" s="59">
        <f>F314*O314+表2[[#This Row],[合计暂定数量]]*表2[[#This Row],[税率（13%）]]</f>
        <v>54.82308</v>
      </c>
      <c r="R314" s="63">
        <f t="shared" si="55"/>
        <v>0</v>
      </c>
      <c r="S314" s="63">
        <f t="shared" si="56"/>
        <v>0.0440000000000005</v>
      </c>
    </row>
    <row r="315" s="23" customFormat="1" spans="1:19">
      <c r="A315" s="38">
        <f t="shared" si="62"/>
        <v>313</v>
      </c>
      <c r="B315" s="39" t="s">
        <v>264</v>
      </c>
      <c r="C315" s="39" t="s">
        <v>21</v>
      </c>
      <c r="D315" s="39" t="s">
        <v>22</v>
      </c>
      <c r="E315" s="39" t="s">
        <v>267</v>
      </c>
      <c r="F315" s="40">
        <v>15</v>
      </c>
      <c r="G315" s="39" t="s">
        <v>266</v>
      </c>
      <c r="H315" s="41">
        <v>9.75</v>
      </c>
      <c r="I315" s="39">
        <v>10.2375</v>
      </c>
      <c r="J315" s="39">
        <v>10.335</v>
      </c>
      <c r="K315" s="56">
        <v>10.1075</v>
      </c>
      <c r="L315" s="39">
        <f t="shared" si="53"/>
        <v>1.313975</v>
      </c>
      <c r="M315" s="39">
        <f>F315*K315+表2[[#This Row],[合计暂定数量]]*表2[[#This Row],[税率（13%）]]</f>
        <v>171.322125</v>
      </c>
      <c r="N315" s="57">
        <v>10.88</v>
      </c>
      <c r="O315" s="57">
        <f t="shared" si="60"/>
        <v>10.1075</v>
      </c>
      <c r="P315" s="59">
        <f t="shared" si="54"/>
        <v>1.313975</v>
      </c>
      <c r="Q315" s="59">
        <f>F315*O315+表2[[#This Row],[合计暂定数量]]*表2[[#This Row],[税率（13%）]]</f>
        <v>171.322125</v>
      </c>
      <c r="R315" s="63">
        <f t="shared" si="55"/>
        <v>0</v>
      </c>
      <c r="S315" s="63">
        <f t="shared" si="56"/>
        <v>0.772500000000001</v>
      </c>
    </row>
    <row r="316" s="23" customFormat="1" spans="1:19">
      <c r="A316" s="38">
        <f t="shared" si="62"/>
        <v>314</v>
      </c>
      <c r="B316" s="39" t="s">
        <v>264</v>
      </c>
      <c r="C316" s="39" t="s">
        <v>21</v>
      </c>
      <c r="D316" s="39" t="s">
        <v>22</v>
      </c>
      <c r="E316" s="39" t="s">
        <v>268</v>
      </c>
      <c r="F316" s="40">
        <v>15</v>
      </c>
      <c r="G316" s="39" t="s">
        <v>266</v>
      </c>
      <c r="H316" s="41">
        <v>11.7</v>
      </c>
      <c r="I316" s="39">
        <v>12.285</v>
      </c>
      <c r="J316" s="39">
        <v>12.402</v>
      </c>
      <c r="K316" s="56">
        <v>12.129</v>
      </c>
      <c r="L316" s="39">
        <f t="shared" si="53"/>
        <v>1.57677</v>
      </c>
      <c r="M316" s="39">
        <f>F316*K316+表2[[#This Row],[合计暂定数量]]*表2[[#This Row],[税率（13%）]]</f>
        <v>205.58655</v>
      </c>
      <c r="N316" s="57">
        <v>12.65</v>
      </c>
      <c r="O316" s="57">
        <f t="shared" si="60"/>
        <v>12.129</v>
      </c>
      <c r="P316" s="59">
        <f t="shared" si="54"/>
        <v>1.57677</v>
      </c>
      <c r="Q316" s="59">
        <f>F316*O316+表2[[#This Row],[合计暂定数量]]*表2[[#This Row],[税率（13%）]]</f>
        <v>205.58655</v>
      </c>
      <c r="R316" s="63">
        <f t="shared" si="55"/>
        <v>0</v>
      </c>
      <c r="S316" s="63">
        <f t="shared" si="56"/>
        <v>0.521000000000001</v>
      </c>
    </row>
    <row r="317" s="23" customFormat="1" spans="1:19">
      <c r="A317" s="38">
        <f t="shared" si="62"/>
        <v>315</v>
      </c>
      <c r="B317" s="39" t="s">
        <v>269</v>
      </c>
      <c r="C317" s="39" t="s">
        <v>21</v>
      </c>
      <c r="D317" s="39" t="s">
        <v>22</v>
      </c>
      <c r="E317" s="39" t="s">
        <v>265</v>
      </c>
      <c r="F317" s="40">
        <v>15</v>
      </c>
      <c r="G317" s="39" t="s">
        <v>266</v>
      </c>
      <c r="H317" s="41">
        <v>9.75</v>
      </c>
      <c r="I317" s="39">
        <v>10.2375</v>
      </c>
      <c r="J317" s="39">
        <v>10.335</v>
      </c>
      <c r="K317" s="56">
        <v>10.1075</v>
      </c>
      <c r="L317" s="39">
        <f t="shared" si="53"/>
        <v>1.313975</v>
      </c>
      <c r="M317" s="39">
        <f>F317*K317+表2[[#This Row],[合计暂定数量]]*表2[[#This Row],[税率（13%）]]</f>
        <v>171.322125</v>
      </c>
      <c r="N317" s="57">
        <v>11.74</v>
      </c>
      <c r="O317" s="57">
        <f t="shared" si="60"/>
        <v>10.1075</v>
      </c>
      <c r="P317" s="59">
        <f t="shared" si="54"/>
        <v>1.313975</v>
      </c>
      <c r="Q317" s="59">
        <f>F317*O317+表2[[#This Row],[合计暂定数量]]*表2[[#This Row],[税率（13%）]]</f>
        <v>171.322125</v>
      </c>
      <c r="R317" s="63">
        <f t="shared" si="55"/>
        <v>0</v>
      </c>
      <c r="S317" s="63">
        <f t="shared" si="56"/>
        <v>1.6325</v>
      </c>
    </row>
    <row r="318" s="23" customFormat="1" spans="1:19">
      <c r="A318" s="38">
        <f t="shared" ref="A318:A327" si="63">ROW()-2</f>
        <v>316</v>
      </c>
      <c r="B318" s="39" t="s">
        <v>269</v>
      </c>
      <c r="C318" s="39" t="s">
        <v>21</v>
      </c>
      <c r="D318" s="39" t="s">
        <v>22</v>
      </c>
      <c r="E318" s="39" t="s">
        <v>267</v>
      </c>
      <c r="F318" s="40">
        <v>15</v>
      </c>
      <c r="G318" s="39" t="s">
        <v>266</v>
      </c>
      <c r="H318" s="41">
        <v>11.7</v>
      </c>
      <c r="I318" s="39">
        <v>12.285</v>
      </c>
      <c r="J318" s="39">
        <v>12.402</v>
      </c>
      <c r="K318" s="56">
        <v>12.129</v>
      </c>
      <c r="L318" s="39">
        <f t="shared" si="53"/>
        <v>1.57677</v>
      </c>
      <c r="M318" s="39">
        <f>F318*K318+表2[[#This Row],[合计暂定数量]]*表2[[#This Row],[税率（13%）]]</f>
        <v>205.58655</v>
      </c>
      <c r="N318" s="57">
        <v>12.65</v>
      </c>
      <c r="O318" s="57">
        <f t="shared" si="60"/>
        <v>12.129</v>
      </c>
      <c r="P318" s="59">
        <f t="shared" si="54"/>
        <v>1.57677</v>
      </c>
      <c r="Q318" s="59">
        <f>F318*O318+表2[[#This Row],[合计暂定数量]]*表2[[#This Row],[税率（13%）]]</f>
        <v>205.58655</v>
      </c>
      <c r="R318" s="63">
        <f t="shared" si="55"/>
        <v>0</v>
      </c>
      <c r="S318" s="63">
        <f t="shared" si="56"/>
        <v>0.521000000000001</v>
      </c>
    </row>
    <row r="319" s="23" customFormat="1" spans="1:19">
      <c r="A319" s="38">
        <f t="shared" si="63"/>
        <v>317</v>
      </c>
      <c r="B319" s="39" t="s">
        <v>269</v>
      </c>
      <c r="C319" s="39" t="s">
        <v>21</v>
      </c>
      <c r="D319" s="39" t="s">
        <v>22</v>
      </c>
      <c r="E319" s="39" t="s">
        <v>268</v>
      </c>
      <c r="F319" s="40">
        <v>15</v>
      </c>
      <c r="G319" s="39" t="s">
        <v>266</v>
      </c>
      <c r="H319" s="41">
        <v>14.625</v>
      </c>
      <c r="I319" s="39">
        <v>17</v>
      </c>
      <c r="J319" s="39">
        <v>15.5025</v>
      </c>
      <c r="K319" s="56">
        <v>15.7091666666667</v>
      </c>
      <c r="L319" s="39">
        <f t="shared" si="53"/>
        <v>2.04219166666667</v>
      </c>
      <c r="M319" s="39">
        <f>F319*K319+表2[[#This Row],[合计暂定数量]]*表2[[#This Row],[税率（13%）]]</f>
        <v>266.270375</v>
      </c>
      <c r="N319" s="57">
        <v>17.15</v>
      </c>
      <c r="O319" s="57">
        <f t="shared" si="60"/>
        <v>15.7091666666667</v>
      </c>
      <c r="P319" s="59">
        <f t="shared" si="54"/>
        <v>2.04219166666667</v>
      </c>
      <c r="Q319" s="59">
        <f>F319*O319+表2[[#This Row],[合计暂定数量]]*表2[[#This Row],[税率（13%）]]</f>
        <v>266.270375</v>
      </c>
      <c r="R319" s="63">
        <f t="shared" si="55"/>
        <v>0</v>
      </c>
      <c r="S319" s="63">
        <f t="shared" si="56"/>
        <v>1.44083333333333</v>
      </c>
    </row>
    <row r="320" s="23" customFormat="1" spans="1:19">
      <c r="A320" s="46">
        <f t="shared" si="63"/>
        <v>318</v>
      </c>
      <c r="B320" s="47" t="s">
        <v>270</v>
      </c>
      <c r="C320" s="47" t="s">
        <v>21</v>
      </c>
      <c r="D320" s="47" t="s">
        <v>22</v>
      </c>
      <c r="E320" s="47" t="s">
        <v>271</v>
      </c>
      <c r="F320" s="48">
        <v>15</v>
      </c>
      <c r="G320" s="47" t="s">
        <v>272</v>
      </c>
      <c r="H320" s="41">
        <v>7.8</v>
      </c>
      <c r="I320" s="47">
        <v>8.19</v>
      </c>
      <c r="J320" s="47">
        <v>8.268</v>
      </c>
      <c r="K320" s="56">
        <v>8.086</v>
      </c>
      <c r="L320" s="47">
        <f t="shared" si="53"/>
        <v>1.05118</v>
      </c>
      <c r="M320" s="47">
        <f>F320*K320+表2[[#This Row],[合计暂定数量]]*表2[[#This Row],[税率（13%）]]</f>
        <v>137.0577</v>
      </c>
      <c r="N320" s="60"/>
      <c r="O320" s="57">
        <f>K320</f>
        <v>8.086</v>
      </c>
      <c r="P320" s="59">
        <f t="shared" si="54"/>
        <v>1.05118</v>
      </c>
      <c r="Q320" s="59">
        <f>F320*O320+表2[[#This Row],[合计暂定数量]]*表2[[#This Row],[税率（13%）]]</f>
        <v>137.0577</v>
      </c>
      <c r="R320" s="63"/>
      <c r="S320" s="63">
        <f t="shared" si="56"/>
        <v>-8.086</v>
      </c>
    </row>
    <row r="321" s="23" customFormat="1" spans="1:19">
      <c r="A321" s="38">
        <f t="shared" si="63"/>
        <v>319</v>
      </c>
      <c r="B321" s="39" t="s">
        <v>270</v>
      </c>
      <c r="C321" s="39" t="s">
        <v>21</v>
      </c>
      <c r="D321" s="39" t="s">
        <v>22</v>
      </c>
      <c r="E321" s="39" t="s">
        <v>273</v>
      </c>
      <c r="F321" s="40">
        <v>15</v>
      </c>
      <c r="G321" s="39" t="s">
        <v>272</v>
      </c>
      <c r="H321" s="41">
        <v>9.75</v>
      </c>
      <c r="I321" s="39">
        <v>10.2375</v>
      </c>
      <c r="J321" s="39">
        <v>10.335</v>
      </c>
      <c r="K321" s="56">
        <v>10.1075</v>
      </c>
      <c r="L321" s="39">
        <f t="shared" si="53"/>
        <v>1.313975</v>
      </c>
      <c r="M321" s="39">
        <f>F321*K321+表2[[#This Row],[合计暂定数量]]*表2[[#This Row],[税率（13%）]]</f>
        <v>171.322125</v>
      </c>
      <c r="N321" s="57">
        <v>9.04</v>
      </c>
      <c r="O321" s="62">
        <f t="shared" si="60"/>
        <v>9.04</v>
      </c>
      <c r="P321" s="59">
        <f t="shared" si="54"/>
        <v>1.1752</v>
      </c>
      <c r="Q321" s="59">
        <f>F321*O321+表2[[#This Row],[合计暂定数量]]*表2[[#This Row],[税率（13%）]]</f>
        <v>155.309625</v>
      </c>
      <c r="R321" s="63">
        <f t="shared" si="55"/>
        <v>9.04</v>
      </c>
      <c r="S321" s="63">
        <f t="shared" si="56"/>
        <v>-1.0675</v>
      </c>
    </row>
    <row r="322" s="23" customFormat="1" spans="1:19">
      <c r="A322" s="38">
        <f t="shared" si="63"/>
        <v>320</v>
      </c>
      <c r="B322" s="39" t="s">
        <v>270</v>
      </c>
      <c r="C322" s="39" t="s">
        <v>21</v>
      </c>
      <c r="D322" s="39" t="s">
        <v>22</v>
      </c>
      <c r="E322" s="39" t="s">
        <v>274</v>
      </c>
      <c r="F322" s="40">
        <v>15</v>
      </c>
      <c r="G322" s="39" t="s">
        <v>272</v>
      </c>
      <c r="H322" s="41">
        <v>11.7</v>
      </c>
      <c r="I322" s="39">
        <v>12.285</v>
      </c>
      <c r="J322" s="39">
        <v>12.402</v>
      </c>
      <c r="K322" s="56">
        <v>12.129</v>
      </c>
      <c r="L322" s="39">
        <f t="shared" si="53"/>
        <v>1.57677</v>
      </c>
      <c r="M322" s="39">
        <f>F322*K322+表2[[#This Row],[合计暂定数量]]*表2[[#This Row],[税率（13%）]]</f>
        <v>205.58655</v>
      </c>
      <c r="N322" s="57">
        <v>9.95</v>
      </c>
      <c r="O322" s="62">
        <f t="shared" si="60"/>
        <v>9.95</v>
      </c>
      <c r="P322" s="59">
        <f t="shared" si="54"/>
        <v>1.2935</v>
      </c>
      <c r="Q322" s="59">
        <f>F322*O322+表2[[#This Row],[合计暂定数量]]*表2[[#This Row],[税率（13%）]]</f>
        <v>172.90155</v>
      </c>
      <c r="R322" s="63">
        <f t="shared" si="55"/>
        <v>9.95</v>
      </c>
      <c r="S322" s="63">
        <f t="shared" si="56"/>
        <v>-2.179</v>
      </c>
    </row>
    <row r="323" s="23" customFormat="1" spans="1:19">
      <c r="A323" s="38">
        <f t="shared" si="63"/>
        <v>321</v>
      </c>
      <c r="B323" s="39" t="s">
        <v>275</v>
      </c>
      <c r="C323" s="39" t="s">
        <v>21</v>
      </c>
      <c r="D323" s="39" t="s">
        <v>22</v>
      </c>
      <c r="E323" s="39" t="s">
        <v>276</v>
      </c>
      <c r="F323" s="40">
        <v>7</v>
      </c>
      <c r="G323" s="39" t="s">
        <v>24</v>
      </c>
      <c r="H323" s="41">
        <v>173.55</v>
      </c>
      <c r="I323" s="39">
        <v>182.2275</v>
      </c>
      <c r="J323" s="39">
        <v>183.963</v>
      </c>
      <c r="K323" s="56">
        <v>179.9135</v>
      </c>
      <c r="L323" s="39">
        <f t="shared" si="53"/>
        <v>23.388755</v>
      </c>
      <c r="M323" s="39">
        <f>F323*K323+表2[[#This Row],[合计暂定数量]]*表2[[#This Row],[税率（13%）]]</f>
        <v>1423.115785</v>
      </c>
      <c r="N323" s="57">
        <v>197</v>
      </c>
      <c r="O323" s="57">
        <f t="shared" si="60"/>
        <v>179.9135</v>
      </c>
      <c r="P323" s="59">
        <f t="shared" si="54"/>
        <v>23.388755</v>
      </c>
      <c r="Q323" s="59">
        <f>F323*O323+表2[[#This Row],[合计暂定数量]]*表2[[#This Row],[税率（13%）]]</f>
        <v>1423.115785</v>
      </c>
      <c r="R323" s="63">
        <f t="shared" si="55"/>
        <v>0</v>
      </c>
      <c r="S323" s="63">
        <f t="shared" si="56"/>
        <v>17.0865</v>
      </c>
    </row>
    <row r="324" s="23" customFormat="1" spans="1:19">
      <c r="A324" s="38">
        <f t="shared" si="63"/>
        <v>322</v>
      </c>
      <c r="B324" s="39" t="s">
        <v>277</v>
      </c>
      <c r="C324" s="39" t="s">
        <v>21</v>
      </c>
      <c r="D324" s="39" t="s">
        <v>22</v>
      </c>
      <c r="E324" s="39" t="s">
        <v>278</v>
      </c>
      <c r="F324" s="40">
        <v>1</v>
      </c>
      <c r="G324" s="39" t="s">
        <v>107</v>
      </c>
      <c r="H324" s="41">
        <v>107.25</v>
      </c>
      <c r="I324" s="39">
        <v>112.6125</v>
      </c>
      <c r="J324" s="39">
        <v>113.685</v>
      </c>
      <c r="K324" s="56">
        <v>111.1825</v>
      </c>
      <c r="L324" s="39">
        <f t="shared" ref="L324:L387" si="64">K324*0.13</f>
        <v>14.453725</v>
      </c>
      <c r="M324" s="39">
        <f>F324*K324+表2[[#This Row],[合计暂定数量]]*表2[[#This Row],[税率（13%）]]</f>
        <v>125.636225</v>
      </c>
      <c r="N324" s="57">
        <v>96.73</v>
      </c>
      <c r="O324" s="62">
        <f t="shared" si="60"/>
        <v>96.73</v>
      </c>
      <c r="P324" s="59">
        <f t="shared" ref="P324:P387" si="65">O324*0.13</f>
        <v>12.5749</v>
      </c>
      <c r="Q324" s="59">
        <f>F324*O324+表2[[#This Row],[合计暂定数量]]*表2[[#This Row],[税率（13%）]]</f>
        <v>111.183725</v>
      </c>
      <c r="R324" s="63">
        <f t="shared" ref="R324:R387" si="66">IF(K324&gt;N324,N324,0)</f>
        <v>96.73</v>
      </c>
      <c r="S324" s="63">
        <f t="shared" ref="S324:S387" si="67">N324-K324</f>
        <v>-14.4525</v>
      </c>
    </row>
    <row r="325" s="23" customFormat="1" spans="1:19">
      <c r="A325" s="38">
        <f t="shared" si="63"/>
        <v>323</v>
      </c>
      <c r="B325" s="39" t="s">
        <v>277</v>
      </c>
      <c r="C325" s="39" t="s">
        <v>21</v>
      </c>
      <c r="D325" s="39" t="s">
        <v>22</v>
      </c>
      <c r="E325" s="39" t="s">
        <v>279</v>
      </c>
      <c r="F325" s="40">
        <v>1</v>
      </c>
      <c r="G325" s="39" t="s">
        <v>107</v>
      </c>
      <c r="H325" s="41">
        <v>117</v>
      </c>
      <c r="I325" s="39">
        <v>122.85</v>
      </c>
      <c r="J325" s="39">
        <v>124.02</v>
      </c>
      <c r="K325" s="56">
        <v>121.29</v>
      </c>
      <c r="L325" s="39">
        <f t="shared" si="64"/>
        <v>15.7677</v>
      </c>
      <c r="M325" s="39">
        <f>F325*K325+表2[[#This Row],[合计暂定数量]]*表2[[#This Row],[税率（13%）]]</f>
        <v>137.0577</v>
      </c>
      <c r="N325" s="57">
        <v>103.81</v>
      </c>
      <c r="O325" s="62">
        <f t="shared" si="60"/>
        <v>103.81</v>
      </c>
      <c r="P325" s="59">
        <f t="shared" si="65"/>
        <v>13.4953</v>
      </c>
      <c r="Q325" s="59">
        <f>F325*O325+表2[[#This Row],[合计暂定数量]]*表2[[#This Row],[税率（13%）]]</f>
        <v>119.5777</v>
      </c>
      <c r="R325" s="63">
        <f t="shared" si="66"/>
        <v>103.81</v>
      </c>
      <c r="S325" s="63">
        <f t="shared" si="67"/>
        <v>-17.48</v>
      </c>
    </row>
    <row r="326" s="23" customFormat="1" spans="1:19">
      <c r="A326" s="38">
        <f t="shared" si="63"/>
        <v>324</v>
      </c>
      <c r="B326" s="39" t="s">
        <v>277</v>
      </c>
      <c r="C326" s="39" t="s">
        <v>21</v>
      </c>
      <c r="D326" s="39" t="s">
        <v>22</v>
      </c>
      <c r="E326" s="39" t="s">
        <v>280</v>
      </c>
      <c r="F326" s="40">
        <v>1</v>
      </c>
      <c r="G326" s="39" t="s">
        <v>107</v>
      </c>
      <c r="H326" s="41">
        <v>82.875</v>
      </c>
      <c r="I326" s="39">
        <v>87.01875</v>
      </c>
      <c r="J326" s="39">
        <v>87.8475</v>
      </c>
      <c r="K326" s="56">
        <v>85.91375</v>
      </c>
      <c r="L326" s="39">
        <f t="shared" si="64"/>
        <v>11.1687875</v>
      </c>
      <c r="M326" s="39">
        <f>F326*K326+表2[[#This Row],[合计暂定数量]]*表2[[#This Row],[税率（13%）]]</f>
        <v>97.0825375</v>
      </c>
      <c r="N326" s="57">
        <v>92.46</v>
      </c>
      <c r="O326" s="57">
        <f t="shared" si="60"/>
        <v>85.91375</v>
      </c>
      <c r="P326" s="59">
        <f t="shared" si="65"/>
        <v>11.1687875</v>
      </c>
      <c r="Q326" s="59">
        <f>F326*O326+表2[[#This Row],[合计暂定数量]]*表2[[#This Row],[税率（13%）]]</f>
        <v>97.0825375</v>
      </c>
      <c r="R326" s="63">
        <f t="shared" si="66"/>
        <v>0</v>
      </c>
      <c r="S326" s="63">
        <f t="shared" si="67"/>
        <v>6.54624999999999</v>
      </c>
    </row>
    <row r="327" s="23" customFormat="1" spans="1:19">
      <c r="A327" s="38">
        <f t="shared" si="63"/>
        <v>325</v>
      </c>
      <c r="B327" s="39" t="s">
        <v>277</v>
      </c>
      <c r="C327" s="39" t="s">
        <v>21</v>
      </c>
      <c r="D327" s="39" t="s">
        <v>22</v>
      </c>
      <c r="E327" s="39" t="s">
        <v>281</v>
      </c>
      <c r="F327" s="40">
        <v>1</v>
      </c>
      <c r="G327" s="39" t="s">
        <v>107</v>
      </c>
      <c r="H327" s="41">
        <v>131.625</v>
      </c>
      <c r="I327" s="39">
        <v>138.20625</v>
      </c>
      <c r="J327" s="39">
        <v>139.5225</v>
      </c>
      <c r="K327" s="56">
        <v>136.45125</v>
      </c>
      <c r="L327" s="39">
        <f t="shared" si="64"/>
        <v>17.7386625</v>
      </c>
      <c r="M327" s="39">
        <f>F327*K327+表2[[#This Row],[合计暂定数量]]*表2[[#This Row],[税率（13%）]]</f>
        <v>154.1899125</v>
      </c>
      <c r="N327" s="57">
        <v>123.8</v>
      </c>
      <c r="O327" s="57">
        <f t="shared" si="60"/>
        <v>123.8</v>
      </c>
      <c r="P327" s="59">
        <f t="shared" si="65"/>
        <v>16.094</v>
      </c>
      <c r="Q327" s="59">
        <f>F327*O327+表2[[#This Row],[合计暂定数量]]*表2[[#This Row],[税率（13%）]]</f>
        <v>141.5386625</v>
      </c>
      <c r="R327" s="63">
        <f t="shared" si="66"/>
        <v>123.8</v>
      </c>
      <c r="S327" s="63">
        <f t="shared" si="67"/>
        <v>-12.65125</v>
      </c>
    </row>
    <row r="328" s="23" customFormat="1" spans="1:19">
      <c r="A328" s="38">
        <f t="shared" ref="A328:A337" si="68">ROW()-2</f>
        <v>326</v>
      </c>
      <c r="B328" s="39" t="s">
        <v>277</v>
      </c>
      <c r="C328" s="39" t="s">
        <v>21</v>
      </c>
      <c r="D328" s="39" t="s">
        <v>22</v>
      </c>
      <c r="E328" s="39" t="s">
        <v>282</v>
      </c>
      <c r="F328" s="40">
        <v>1</v>
      </c>
      <c r="G328" s="39" t="s">
        <v>107</v>
      </c>
      <c r="H328" s="41">
        <v>144.3</v>
      </c>
      <c r="I328" s="39">
        <v>151.515</v>
      </c>
      <c r="J328" s="39">
        <v>152.958</v>
      </c>
      <c r="K328" s="56">
        <v>149.591</v>
      </c>
      <c r="L328" s="39">
        <f t="shared" si="64"/>
        <v>19.44683</v>
      </c>
      <c r="M328" s="39">
        <f>F328*K328+表2[[#This Row],[合计暂定数量]]*表2[[#This Row],[税率（13%）]]</f>
        <v>169.03783</v>
      </c>
      <c r="N328" s="57">
        <v>135.52</v>
      </c>
      <c r="O328" s="57">
        <f t="shared" si="60"/>
        <v>135.52</v>
      </c>
      <c r="P328" s="59">
        <f t="shared" si="65"/>
        <v>17.6176</v>
      </c>
      <c r="Q328" s="59">
        <f>F328*O328+表2[[#This Row],[合计暂定数量]]*表2[[#This Row],[税率（13%）]]</f>
        <v>154.96683</v>
      </c>
      <c r="R328" s="63">
        <f t="shared" si="66"/>
        <v>135.52</v>
      </c>
      <c r="S328" s="63">
        <f t="shared" si="67"/>
        <v>-14.071</v>
      </c>
    </row>
    <row r="329" s="23" customFormat="1" spans="1:19">
      <c r="A329" s="38">
        <f t="shared" si="68"/>
        <v>327</v>
      </c>
      <c r="B329" s="39" t="s">
        <v>277</v>
      </c>
      <c r="C329" s="39" t="s">
        <v>21</v>
      </c>
      <c r="D329" s="39" t="s">
        <v>22</v>
      </c>
      <c r="E329" s="39" t="s">
        <v>283</v>
      </c>
      <c r="F329" s="40">
        <v>1</v>
      </c>
      <c r="G329" s="39" t="s">
        <v>107</v>
      </c>
      <c r="H329" s="41">
        <v>156</v>
      </c>
      <c r="I329" s="39">
        <v>163.8</v>
      </c>
      <c r="J329" s="39">
        <v>165.36</v>
      </c>
      <c r="K329" s="56">
        <v>161.72</v>
      </c>
      <c r="L329" s="39">
        <f t="shared" si="64"/>
        <v>21.0236</v>
      </c>
      <c r="M329" s="39">
        <f>F329*K329+表2[[#This Row],[合计暂定数量]]*表2[[#This Row],[税率（13%）]]</f>
        <v>182.7436</v>
      </c>
      <c r="N329" s="57">
        <v>154.52</v>
      </c>
      <c r="O329" s="57">
        <f t="shared" si="60"/>
        <v>154.52</v>
      </c>
      <c r="P329" s="59">
        <f t="shared" si="65"/>
        <v>20.0876</v>
      </c>
      <c r="Q329" s="59">
        <f>F329*O329+表2[[#This Row],[合计暂定数量]]*表2[[#This Row],[税率（13%）]]</f>
        <v>175.5436</v>
      </c>
      <c r="R329" s="63">
        <f t="shared" si="66"/>
        <v>154.52</v>
      </c>
      <c r="S329" s="63">
        <f t="shared" si="67"/>
        <v>-7.19999999999999</v>
      </c>
    </row>
    <row r="330" s="23" customFormat="1" spans="1:19">
      <c r="A330" s="38">
        <f t="shared" si="68"/>
        <v>328</v>
      </c>
      <c r="B330" s="39" t="s">
        <v>284</v>
      </c>
      <c r="C330" s="39" t="s">
        <v>21</v>
      </c>
      <c r="D330" s="39" t="s">
        <v>22</v>
      </c>
      <c r="E330" s="39" t="s">
        <v>285</v>
      </c>
      <c r="F330" s="40">
        <v>30</v>
      </c>
      <c r="G330" s="39" t="s">
        <v>286</v>
      </c>
      <c r="H330" s="41">
        <v>43.875</v>
      </c>
      <c r="I330" s="39">
        <v>46.06875</v>
      </c>
      <c r="J330" s="39">
        <v>46.5075</v>
      </c>
      <c r="K330" s="56">
        <v>45.48375</v>
      </c>
      <c r="L330" s="39">
        <f t="shared" si="64"/>
        <v>5.9128875</v>
      </c>
      <c r="M330" s="39">
        <f>F330*K330+表2[[#This Row],[合计暂定数量]]*表2[[#This Row],[税率（13%）]]</f>
        <v>1541.899125</v>
      </c>
      <c r="N330" s="57">
        <v>55.13</v>
      </c>
      <c r="O330" s="57">
        <f t="shared" si="60"/>
        <v>45.48375</v>
      </c>
      <c r="P330" s="59">
        <f t="shared" si="65"/>
        <v>5.9128875</v>
      </c>
      <c r="Q330" s="59">
        <f>F330*O330+表2[[#This Row],[合计暂定数量]]*表2[[#This Row],[税率（13%）]]</f>
        <v>1541.899125</v>
      </c>
      <c r="R330" s="63">
        <f t="shared" si="66"/>
        <v>0</v>
      </c>
      <c r="S330" s="63">
        <f t="shared" si="67"/>
        <v>9.64625000000001</v>
      </c>
    </row>
    <row r="331" s="23" customFormat="1" spans="1:19">
      <c r="A331" s="38">
        <f t="shared" si="68"/>
        <v>329</v>
      </c>
      <c r="B331" s="39" t="s">
        <v>287</v>
      </c>
      <c r="C331" s="39" t="s">
        <v>21</v>
      </c>
      <c r="D331" s="39" t="s">
        <v>22</v>
      </c>
      <c r="E331" s="39" t="s">
        <v>288</v>
      </c>
      <c r="F331" s="40">
        <v>40</v>
      </c>
      <c r="G331" s="39" t="s">
        <v>289</v>
      </c>
      <c r="H331" s="41">
        <v>14.625</v>
      </c>
      <c r="I331" s="39">
        <v>17</v>
      </c>
      <c r="J331" s="39">
        <v>15.5025</v>
      </c>
      <c r="K331" s="56">
        <v>15.7091666666667</v>
      </c>
      <c r="L331" s="39">
        <f t="shared" si="64"/>
        <v>2.04219166666667</v>
      </c>
      <c r="M331" s="39">
        <f>F331*K331+表2[[#This Row],[合计暂定数量]]*表2[[#This Row],[税率（13%）]]</f>
        <v>710.054333333333</v>
      </c>
      <c r="N331" s="57">
        <v>13.57</v>
      </c>
      <c r="O331" s="57">
        <f t="shared" si="60"/>
        <v>13.57</v>
      </c>
      <c r="P331" s="59">
        <f t="shared" si="65"/>
        <v>1.7641</v>
      </c>
      <c r="Q331" s="59">
        <f>F331*O331+表2[[#This Row],[合计暂定数量]]*表2[[#This Row],[税率（13%）]]</f>
        <v>624.487666666667</v>
      </c>
      <c r="R331" s="63">
        <f t="shared" si="66"/>
        <v>13.57</v>
      </c>
      <c r="S331" s="63">
        <f t="shared" si="67"/>
        <v>-2.13916666666667</v>
      </c>
    </row>
    <row r="332" s="23" customFormat="1" spans="1:19">
      <c r="A332" s="38">
        <f t="shared" si="68"/>
        <v>330</v>
      </c>
      <c r="B332" s="39" t="s">
        <v>290</v>
      </c>
      <c r="C332" s="39" t="s">
        <v>21</v>
      </c>
      <c r="D332" s="39" t="s">
        <v>22</v>
      </c>
      <c r="E332" s="39" t="s">
        <v>291</v>
      </c>
      <c r="F332" s="40">
        <v>10</v>
      </c>
      <c r="G332" s="39" t="s">
        <v>286</v>
      </c>
      <c r="H332" s="41">
        <v>39</v>
      </c>
      <c r="I332" s="39">
        <v>40.95</v>
      </c>
      <c r="J332" s="39">
        <v>41.34</v>
      </c>
      <c r="K332" s="56">
        <v>40.43</v>
      </c>
      <c r="L332" s="39">
        <f t="shared" si="64"/>
        <v>5.2559</v>
      </c>
      <c r="M332" s="39">
        <f>F332*K332+表2[[#This Row],[合计暂定数量]]*表2[[#This Row],[税率（13%）]]</f>
        <v>456.859</v>
      </c>
      <c r="N332" s="57">
        <v>35.22</v>
      </c>
      <c r="O332" s="57">
        <f t="shared" si="60"/>
        <v>35.22</v>
      </c>
      <c r="P332" s="59">
        <f t="shared" si="65"/>
        <v>4.5786</v>
      </c>
      <c r="Q332" s="59">
        <f>F332*O332+表2[[#This Row],[合计暂定数量]]*表2[[#This Row],[税率（13%）]]</f>
        <v>404.759</v>
      </c>
      <c r="R332" s="63">
        <f t="shared" si="66"/>
        <v>35.22</v>
      </c>
      <c r="S332" s="63">
        <f t="shared" si="67"/>
        <v>-5.21</v>
      </c>
    </row>
    <row r="333" s="23" customFormat="1" ht="24" spans="1:19">
      <c r="A333" s="38">
        <f t="shared" si="68"/>
        <v>331</v>
      </c>
      <c r="B333" s="39" t="s">
        <v>292</v>
      </c>
      <c r="C333" s="39" t="s">
        <v>21</v>
      </c>
      <c r="D333" s="39" t="s">
        <v>293</v>
      </c>
      <c r="E333" s="39" t="s">
        <v>294</v>
      </c>
      <c r="F333" s="40">
        <v>40</v>
      </c>
      <c r="G333" s="39" t="s">
        <v>286</v>
      </c>
      <c r="H333" s="41">
        <v>29.25</v>
      </c>
      <c r="I333" s="39">
        <v>30.7125</v>
      </c>
      <c r="J333" s="39">
        <v>31.005</v>
      </c>
      <c r="K333" s="56">
        <v>30.3225</v>
      </c>
      <c r="L333" s="39">
        <f t="shared" si="64"/>
        <v>3.941925</v>
      </c>
      <c r="M333" s="39">
        <f>F333*K333+表2[[#This Row],[合计暂定数量]]*表2[[#This Row],[税率（13%）]]</f>
        <v>1370.577</v>
      </c>
      <c r="N333" s="57">
        <v>11.74</v>
      </c>
      <c r="O333" s="57">
        <f t="shared" si="60"/>
        <v>11.74</v>
      </c>
      <c r="P333" s="59">
        <f t="shared" si="65"/>
        <v>1.5262</v>
      </c>
      <c r="Q333" s="59">
        <f>F333*O333+表2[[#This Row],[合计暂定数量]]*表2[[#This Row],[税率（13%）]]</f>
        <v>627.277</v>
      </c>
      <c r="R333" s="63">
        <f t="shared" si="66"/>
        <v>11.74</v>
      </c>
      <c r="S333" s="63">
        <f t="shared" si="67"/>
        <v>-18.5825</v>
      </c>
    </row>
    <row r="334" s="23" customFormat="1" spans="1:19">
      <c r="A334" s="38">
        <f t="shared" si="68"/>
        <v>332</v>
      </c>
      <c r="B334" s="39" t="s">
        <v>295</v>
      </c>
      <c r="C334" s="39" t="s">
        <v>21</v>
      </c>
      <c r="D334" s="39" t="s">
        <v>22</v>
      </c>
      <c r="E334" s="39" t="s">
        <v>296</v>
      </c>
      <c r="F334" s="40">
        <v>10</v>
      </c>
      <c r="G334" s="39" t="s">
        <v>289</v>
      </c>
      <c r="H334" s="41">
        <v>185.25</v>
      </c>
      <c r="I334" s="39">
        <v>194.5125</v>
      </c>
      <c r="J334" s="39">
        <v>196.365</v>
      </c>
      <c r="K334" s="56">
        <v>192.0425</v>
      </c>
      <c r="L334" s="39">
        <f t="shared" si="64"/>
        <v>24.965525</v>
      </c>
      <c r="M334" s="39">
        <f>F334*K334+表2[[#This Row],[合计暂定数量]]*表2[[#This Row],[税率（13%）]]</f>
        <v>2170.08025</v>
      </c>
      <c r="N334" s="57">
        <v>168.96</v>
      </c>
      <c r="O334" s="57">
        <f t="shared" si="60"/>
        <v>168.96</v>
      </c>
      <c r="P334" s="59">
        <f t="shared" si="65"/>
        <v>21.9648</v>
      </c>
      <c r="Q334" s="59">
        <f>F334*O334+表2[[#This Row],[合计暂定数量]]*表2[[#This Row],[税率（13%）]]</f>
        <v>1939.25525</v>
      </c>
      <c r="R334" s="63">
        <f t="shared" si="66"/>
        <v>168.96</v>
      </c>
      <c r="S334" s="63">
        <f t="shared" si="67"/>
        <v>-23.0825</v>
      </c>
    </row>
    <row r="335" s="23" customFormat="1" ht="24" spans="1:19">
      <c r="A335" s="46">
        <f t="shared" si="68"/>
        <v>333</v>
      </c>
      <c r="B335" s="47" t="s">
        <v>297</v>
      </c>
      <c r="C335" s="47" t="s">
        <v>21</v>
      </c>
      <c r="D335" s="47" t="s">
        <v>298</v>
      </c>
      <c r="E335" s="47" t="s">
        <v>299</v>
      </c>
      <c r="F335" s="48">
        <v>5</v>
      </c>
      <c r="G335" s="47" t="s">
        <v>300</v>
      </c>
      <c r="H335" s="41">
        <v>43.875</v>
      </c>
      <c r="I335" s="47">
        <v>46.06875</v>
      </c>
      <c r="J335" s="47">
        <v>46.5075</v>
      </c>
      <c r="K335" s="56">
        <v>45.48375</v>
      </c>
      <c r="L335" s="47">
        <f t="shared" si="64"/>
        <v>5.9128875</v>
      </c>
      <c r="M335" s="47">
        <f>F335*K335+表2[[#This Row],[合计暂定数量]]*表2[[#This Row],[税率（13%）]]</f>
        <v>256.9831875</v>
      </c>
      <c r="N335" s="60"/>
      <c r="O335" s="57">
        <f>K335</f>
        <v>45.48375</v>
      </c>
      <c r="P335" s="59">
        <f t="shared" si="65"/>
        <v>5.9128875</v>
      </c>
      <c r="Q335" s="59">
        <f>F335*O335+表2[[#This Row],[合计暂定数量]]*表2[[#This Row],[税率（13%）]]</f>
        <v>256.9831875</v>
      </c>
      <c r="R335" s="63"/>
      <c r="S335" s="63">
        <f t="shared" si="67"/>
        <v>-45.48375</v>
      </c>
    </row>
    <row r="336" s="23" customFormat="1" spans="1:19">
      <c r="A336" s="38">
        <f t="shared" si="68"/>
        <v>334</v>
      </c>
      <c r="B336" s="39" t="s">
        <v>301</v>
      </c>
      <c r="C336" s="39" t="s">
        <v>21</v>
      </c>
      <c r="D336" s="39" t="s">
        <v>22</v>
      </c>
      <c r="E336" s="39" t="s">
        <v>302</v>
      </c>
      <c r="F336" s="40">
        <v>20</v>
      </c>
      <c r="G336" s="39" t="s">
        <v>286</v>
      </c>
      <c r="H336" s="41">
        <v>4.875</v>
      </c>
      <c r="I336" s="39">
        <v>5.11875</v>
      </c>
      <c r="J336" s="39">
        <v>5.1675</v>
      </c>
      <c r="K336" s="56">
        <v>5.05375</v>
      </c>
      <c r="L336" s="39">
        <f t="shared" si="64"/>
        <v>0.6569875</v>
      </c>
      <c r="M336" s="39">
        <f>F336*K336+表2[[#This Row],[合计暂定数量]]*表2[[#This Row],[税率（13%）]]</f>
        <v>114.21475</v>
      </c>
      <c r="N336" s="57">
        <v>3.61</v>
      </c>
      <c r="O336" s="57">
        <f t="shared" si="60"/>
        <v>3.61</v>
      </c>
      <c r="P336" s="59">
        <f t="shared" si="65"/>
        <v>0.4693</v>
      </c>
      <c r="Q336" s="59">
        <f>F336*O336+表2[[#This Row],[合计暂定数量]]*表2[[#This Row],[税率（13%）]]</f>
        <v>85.33975</v>
      </c>
      <c r="R336" s="63">
        <f t="shared" si="66"/>
        <v>3.61</v>
      </c>
      <c r="S336" s="63">
        <f t="shared" si="67"/>
        <v>-1.44375</v>
      </c>
    </row>
    <row r="337" s="23" customFormat="1" spans="1:19">
      <c r="A337" s="38">
        <f t="shared" si="68"/>
        <v>335</v>
      </c>
      <c r="B337" s="39" t="s">
        <v>303</v>
      </c>
      <c r="C337" s="39" t="s">
        <v>21</v>
      </c>
      <c r="D337" s="39" t="s">
        <v>22</v>
      </c>
      <c r="E337" s="39" t="s">
        <v>304</v>
      </c>
      <c r="F337" s="40">
        <v>25</v>
      </c>
      <c r="G337" s="39" t="s">
        <v>300</v>
      </c>
      <c r="H337" s="41">
        <v>26.325</v>
      </c>
      <c r="I337" s="39">
        <v>27.64125</v>
      </c>
      <c r="J337" s="39">
        <v>27.9045</v>
      </c>
      <c r="K337" s="56">
        <v>27.29025</v>
      </c>
      <c r="L337" s="39">
        <f t="shared" si="64"/>
        <v>3.5477325</v>
      </c>
      <c r="M337" s="39">
        <f>F337*K337+表2[[#This Row],[合计暂定数量]]*表2[[#This Row],[税率（13%）]]</f>
        <v>770.9495625</v>
      </c>
      <c r="N337" s="57">
        <v>26.2</v>
      </c>
      <c r="O337" s="57">
        <f t="shared" si="60"/>
        <v>26.2</v>
      </c>
      <c r="P337" s="59">
        <f t="shared" si="65"/>
        <v>3.406</v>
      </c>
      <c r="Q337" s="59">
        <f>F337*O337+表2[[#This Row],[合计暂定数量]]*表2[[#This Row],[税率（13%）]]</f>
        <v>743.6933125</v>
      </c>
      <c r="R337" s="63">
        <f t="shared" si="66"/>
        <v>26.2</v>
      </c>
      <c r="S337" s="63">
        <f t="shared" si="67"/>
        <v>-1.09025</v>
      </c>
    </row>
    <row r="338" s="23" customFormat="1" spans="1:19">
      <c r="A338" s="38">
        <f t="shared" ref="A338:A351" si="69">ROW()-2</f>
        <v>336</v>
      </c>
      <c r="B338" s="39" t="s">
        <v>303</v>
      </c>
      <c r="C338" s="39" t="s">
        <v>21</v>
      </c>
      <c r="D338" s="39" t="s">
        <v>22</v>
      </c>
      <c r="E338" s="39" t="s">
        <v>305</v>
      </c>
      <c r="F338" s="40">
        <v>35</v>
      </c>
      <c r="G338" s="39" t="s">
        <v>300</v>
      </c>
      <c r="H338" s="41">
        <v>10.725</v>
      </c>
      <c r="I338" s="39">
        <v>11.26125</v>
      </c>
      <c r="J338" s="39">
        <v>11.3685</v>
      </c>
      <c r="K338" s="56">
        <v>11.11825</v>
      </c>
      <c r="L338" s="39">
        <f t="shared" si="64"/>
        <v>1.4453725</v>
      </c>
      <c r="M338" s="39">
        <f>F338*K338+表2[[#This Row],[合计暂定数量]]*表2[[#This Row],[税率（13%）]]</f>
        <v>439.7267875</v>
      </c>
      <c r="N338" s="57">
        <v>8.13</v>
      </c>
      <c r="O338" s="57">
        <f t="shared" si="60"/>
        <v>8.13</v>
      </c>
      <c r="P338" s="59">
        <f t="shared" si="65"/>
        <v>1.0569</v>
      </c>
      <c r="Q338" s="59">
        <f>F338*O338+表2[[#This Row],[合计暂定数量]]*表2[[#This Row],[税率（13%）]]</f>
        <v>335.1380375</v>
      </c>
      <c r="R338" s="63">
        <f t="shared" si="66"/>
        <v>8.13</v>
      </c>
      <c r="S338" s="63">
        <f t="shared" si="67"/>
        <v>-2.98825</v>
      </c>
    </row>
    <row r="339" s="23" customFormat="1" spans="1:19">
      <c r="A339" s="38">
        <f t="shared" si="69"/>
        <v>337</v>
      </c>
      <c r="B339" s="39" t="s">
        <v>306</v>
      </c>
      <c r="C339" s="39" t="s">
        <v>21</v>
      </c>
      <c r="D339" s="39" t="s">
        <v>22</v>
      </c>
      <c r="E339" s="39" t="s">
        <v>307</v>
      </c>
      <c r="F339" s="40">
        <v>30</v>
      </c>
      <c r="G339" s="39" t="s">
        <v>286</v>
      </c>
      <c r="H339" s="41">
        <v>9.75</v>
      </c>
      <c r="I339" s="39">
        <v>10.2375</v>
      </c>
      <c r="J339" s="39">
        <v>10.335</v>
      </c>
      <c r="K339" s="56">
        <v>10.1075</v>
      </c>
      <c r="L339" s="39">
        <f t="shared" si="64"/>
        <v>1.313975</v>
      </c>
      <c r="M339" s="39">
        <f>F339*K339+表2[[#This Row],[合计暂定数量]]*表2[[#This Row],[税率（13%）]]</f>
        <v>342.64425</v>
      </c>
      <c r="N339" s="57">
        <v>7.23</v>
      </c>
      <c r="O339" s="57">
        <f t="shared" si="60"/>
        <v>7.23</v>
      </c>
      <c r="P339" s="59">
        <f t="shared" si="65"/>
        <v>0.9399</v>
      </c>
      <c r="Q339" s="59">
        <f>F339*O339+表2[[#This Row],[合计暂定数量]]*表2[[#This Row],[税率（13%）]]</f>
        <v>256.31925</v>
      </c>
      <c r="R339" s="63">
        <f t="shared" si="66"/>
        <v>7.23</v>
      </c>
      <c r="S339" s="63">
        <f t="shared" si="67"/>
        <v>-2.8775</v>
      </c>
    </row>
    <row r="340" s="23" customFormat="1" ht="24" spans="1:19">
      <c r="A340" s="38">
        <f t="shared" si="69"/>
        <v>338</v>
      </c>
      <c r="B340" s="39" t="s">
        <v>308</v>
      </c>
      <c r="C340" s="39" t="s">
        <v>21</v>
      </c>
      <c r="D340" s="39" t="s">
        <v>298</v>
      </c>
      <c r="E340" s="39" t="s">
        <v>309</v>
      </c>
      <c r="F340" s="40">
        <v>20</v>
      </c>
      <c r="G340" s="39" t="s">
        <v>286</v>
      </c>
      <c r="H340" s="41">
        <v>124.8</v>
      </c>
      <c r="I340" s="39">
        <v>131.04</v>
      </c>
      <c r="J340" s="39">
        <v>132.288</v>
      </c>
      <c r="K340" s="56">
        <v>129.376</v>
      </c>
      <c r="L340" s="39">
        <f t="shared" si="64"/>
        <v>16.81888</v>
      </c>
      <c r="M340" s="39">
        <f>F340*K340+表2[[#This Row],[合计暂定数量]]*表2[[#This Row],[税率（13%）]]</f>
        <v>2923.8976</v>
      </c>
      <c r="N340" s="57">
        <v>122.87</v>
      </c>
      <c r="O340" s="57">
        <f t="shared" si="60"/>
        <v>122.87</v>
      </c>
      <c r="P340" s="59">
        <f t="shared" si="65"/>
        <v>15.9731</v>
      </c>
      <c r="Q340" s="59">
        <f>F340*O340+表2[[#This Row],[合计暂定数量]]*表2[[#This Row],[税率（13%）]]</f>
        <v>2793.7776</v>
      </c>
      <c r="R340" s="63">
        <f t="shared" si="66"/>
        <v>122.87</v>
      </c>
      <c r="S340" s="63">
        <f t="shared" si="67"/>
        <v>-6.506</v>
      </c>
    </row>
    <row r="341" s="23" customFormat="1" ht="24" spans="1:19">
      <c r="A341" s="38">
        <f t="shared" si="69"/>
        <v>339</v>
      </c>
      <c r="B341" s="39" t="s">
        <v>310</v>
      </c>
      <c r="C341" s="39" t="s">
        <v>21</v>
      </c>
      <c r="D341" s="39" t="s">
        <v>311</v>
      </c>
      <c r="E341" s="39" t="s">
        <v>312</v>
      </c>
      <c r="F341" s="40">
        <v>20</v>
      </c>
      <c r="G341" s="39" t="s">
        <v>300</v>
      </c>
      <c r="H341" s="41">
        <v>43.875</v>
      </c>
      <c r="I341" s="39">
        <v>46.06875</v>
      </c>
      <c r="J341" s="39">
        <v>46.5075</v>
      </c>
      <c r="K341" s="56">
        <v>45.48375</v>
      </c>
      <c r="L341" s="39">
        <f t="shared" si="64"/>
        <v>5.9128875</v>
      </c>
      <c r="M341" s="39">
        <f>F341*K341+表2[[#This Row],[合计暂定数量]]*表2[[#This Row],[税率（13%）]]</f>
        <v>1027.93275</v>
      </c>
      <c r="N341" s="57">
        <v>58.73</v>
      </c>
      <c r="O341" s="57">
        <f t="shared" si="60"/>
        <v>45.48375</v>
      </c>
      <c r="P341" s="59">
        <f t="shared" si="65"/>
        <v>5.9128875</v>
      </c>
      <c r="Q341" s="59">
        <f>F341*O341+表2[[#This Row],[合计暂定数量]]*表2[[#This Row],[税率（13%）]]</f>
        <v>1027.93275</v>
      </c>
      <c r="R341" s="63">
        <f t="shared" si="66"/>
        <v>0</v>
      </c>
      <c r="S341" s="63">
        <f t="shared" si="67"/>
        <v>13.24625</v>
      </c>
    </row>
    <row r="342" s="23" customFormat="1" spans="1:19">
      <c r="A342" s="38">
        <f t="shared" si="69"/>
        <v>340</v>
      </c>
      <c r="B342" s="39" t="s">
        <v>313</v>
      </c>
      <c r="C342" s="39" t="s">
        <v>21</v>
      </c>
      <c r="D342" s="39" t="s">
        <v>314</v>
      </c>
      <c r="E342" s="39" t="s">
        <v>315</v>
      </c>
      <c r="F342" s="40">
        <v>20</v>
      </c>
      <c r="G342" s="39" t="s">
        <v>286</v>
      </c>
      <c r="H342" s="41">
        <v>99.45</v>
      </c>
      <c r="I342" s="39">
        <v>104.4225</v>
      </c>
      <c r="J342" s="39">
        <v>105.417</v>
      </c>
      <c r="K342" s="56">
        <v>103.0965</v>
      </c>
      <c r="L342" s="39">
        <f t="shared" si="64"/>
        <v>13.402545</v>
      </c>
      <c r="M342" s="39">
        <f>F342*K342+表2[[#This Row],[合计暂定数量]]*表2[[#This Row],[税率（13%）]]</f>
        <v>2329.9809</v>
      </c>
      <c r="N342" s="57">
        <v>80.41</v>
      </c>
      <c r="O342" s="57">
        <f t="shared" si="60"/>
        <v>80.41</v>
      </c>
      <c r="P342" s="59">
        <f t="shared" si="65"/>
        <v>10.4533</v>
      </c>
      <c r="Q342" s="59">
        <f>F342*O342+表2[[#This Row],[合计暂定数量]]*表2[[#This Row],[税率（13%）]]</f>
        <v>1876.2509</v>
      </c>
      <c r="R342" s="63">
        <f t="shared" si="66"/>
        <v>80.41</v>
      </c>
      <c r="S342" s="63">
        <f t="shared" si="67"/>
        <v>-22.6865</v>
      </c>
    </row>
    <row r="343" s="23" customFormat="1" spans="1:19">
      <c r="A343" s="46">
        <f t="shared" si="69"/>
        <v>341</v>
      </c>
      <c r="B343" s="47" t="s">
        <v>316</v>
      </c>
      <c r="C343" s="47" t="s">
        <v>21</v>
      </c>
      <c r="D343" s="47" t="s">
        <v>317</v>
      </c>
      <c r="E343" s="47" t="s">
        <v>318</v>
      </c>
      <c r="F343" s="48">
        <v>20</v>
      </c>
      <c r="G343" s="47" t="s">
        <v>319</v>
      </c>
      <c r="H343" s="41">
        <v>204.75</v>
      </c>
      <c r="I343" s="47">
        <v>214.9875</v>
      </c>
      <c r="J343" s="47">
        <v>217.035</v>
      </c>
      <c r="K343" s="56">
        <v>212.2575</v>
      </c>
      <c r="L343" s="47">
        <f t="shared" si="64"/>
        <v>27.593475</v>
      </c>
      <c r="M343" s="47">
        <f>F343*K343+表2[[#This Row],[合计暂定数量]]*表2[[#This Row],[税率（13%）]]</f>
        <v>4797.0195</v>
      </c>
      <c r="N343" s="60"/>
      <c r="O343" s="57">
        <f>K343</f>
        <v>212.2575</v>
      </c>
      <c r="P343" s="59">
        <f t="shared" si="65"/>
        <v>27.593475</v>
      </c>
      <c r="Q343" s="59">
        <f>F343*O343+表2[[#This Row],[合计暂定数量]]*表2[[#This Row],[税率（13%）]]</f>
        <v>4797.0195</v>
      </c>
      <c r="R343" s="63"/>
      <c r="S343" s="63">
        <f t="shared" si="67"/>
        <v>-212.2575</v>
      </c>
    </row>
    <row r="344" s="23" customFormat="1" spans="1:19">
      <c r="A344" s="38">
        <f t="shared" si="69"/>
        <v>342</v>
      </c>
      <c r="B344" s="39" t="s">
        <v>320</v>
      </c>
      <c r="C344" s="39" t="s">
        <v>21</v>
      </c>
      <c r="D344" s="39" t="s">
        <v>22</v>
      </c>
      <c r="E344" s="39" t="s">
        <v>321</v>
      </c>
      <c r="F344" s="40">
        <v>40</v>
      </c>
      <c r="G344" s="39" t="s">
        <v>300</v>
      </c>
      <c r="H344" s="41">
        <v>53.625</v>
      </c>
      <c r="I344" s="39">
        <v>56.30625</v>
      </c>
      <c r="J344" s="39">
        <v>56.8425</v>
      </c>
      <c r="K344" s="56">
        <v>55.59125</v>
      </c>
      <c r="L344" s="39">
        <f t="shared" si="64"/>
        <v>7.2268625</v>
      </c>
      <c r="M344" s="39">
        <f>F344*K344+表2[[#This Row],[合计暂定数量]]*表2[[#This Row],[税率（13%）]]</f>
        <v>2512.7245</v>
      </c>
      <c r="N344" s="57">
        <v>66.43</v>
      </c>
      <c r="O344" s="57">
        <f t="shared" si="60"/>
        <v>55.59125</v>
      </c>
      <c r="P344" s="59">
        <f t="shared" si="65"/>
        <v>7.2268625</v>
      </c>
      <c r="Q344" s="59">
        <f>F344*O344+表2[[#This Row],[合计暂定数量]]*表2[[#This Row],[税率（13%）]]</f>
        <v>2512.7245</v>
      </c>
      <c r="R344" s="63">
        <f t="shared" si="66"/>
        <v>0</v>
      </c>
      <c r="S344" s="63">
        <f t="shared" si="67"/>
        <v>10.83875</v>
      </c>
    </row>
    <row r="345" s="23" customFormat="1" spans="1:19">
      <c r="A345" s="46">
        <f t="shared" si="69"/>
        <v>343</v>
      </c>
      <c r="B345" s="47" t="s">
        <v>322</v>
      </c>
      <c r="C345" s="47" t="s">
        <v>21</v>
      </c>
      <c r="D345" s="47" t="s">
        <v>22</v>
      </c>
      <c r="E345" s="47" t="s">
        <v>323</v>
      </c>
      <c r="F345" s="48">
        <v>10</v>
      </c>
      <c r="G345" s="47" t="s">
        <v>324</v>
      </c>
      <c r="H345" s="41">
        <v>43.875</v>
      </c>
      <c r="I345" s="47">
        <v>46.06875</v>
      </c>
      <c r="J345" s="47">
        <v>46.5075</v>
      </c>
      <c r="K345" s="56">
        <v>45.48375</v>
      </c>
      <c r="L345" s="47">
        <f t="shared" si="64"/>
        <v>5.9128875</v>
      </c>
      <c r="M345" s="47">
        <f>F345*K345+表2[[#This Row],[合计暂定数量]]*表2[[#This Row],[税率（13%）]]</f>
        <v>513.966375</v>
      </c>
      <c r="N345" s="60"/>
      <c r="O345" s="57">
        <f>K345</f>
        <v>45.48375</v>
      </c>
      <c r="P345" s="59">
        <f t="shared" si="65"/>
        <v>5.9128875</v>
      </c>
      <c r="Q345" s="59">
        <f>F345*O345+表2[[#This Row],[合计暂定数量]]*表2[[#This Row],[税率（13%）]]</f>
        <v>513.966375</v>
      </c>
      <c r="R345" s="63"/>
      <c r="S345" s="63">
        <f t="shared" si="67"/>
        <v>-45.48375</v>
      </c>
    </row>
    <row r="346" s="23" customFormat="1" spans="1:19">
      <c r="A346" s="46">
        <f t="shared" si="69"/>
        <v>344</v>
      </c>
      <c r="B346" s="47" t="s">
        <v>325</v>
      </c>
      <c r="C346" s="47" t="s">
        <v>21</v>
      </c>
      <c r="D346" s="47" t="s">
        <v>22</v>
      </c>
      <c r="E346" s="47" t="s">
        <v>326</v>
      </c>
      <c r="F346" s="48">
        <v>10</v>
      </c>
      <c r="G346" s="47" t="s">
        <v>93</v>
      </c>
      <c r="H346" s="41">
        <v>17.55</v>
      </c>
      <c r="I346" s="47">
        <v>20</v>
      </c>
      <c r="J346" s="47">
        <v>18.603</v>
      </c>
      <c r="K346" s="56">
        <v>18.7176666666667</v>
      </c>
      <c r="L346" s="47">
        <f t="shared" si="64"/>
        <v>2.43329666666667</v>
      </c>
      <c r="M346" s="47">
        <f>F346*K346+表2[[#This Row],[合计暂定数量]]*表2[[#This Row],[税率（13%）]]</f>
        <v>211.509633333333</v>
      </c>
      <c r="N346" s="60"/>
      <c r="O346" s="57">
        <f>K346</f>
        <v>18.7176666666667</v>
      </c>
      <c r="P346" s="59">
        <f t="shared" si="65"/>
        <v>2.43329666666667</v>
      </c>
      <c r="Q346" s="59">
        <f>F346*O346+表2[[#This Row],[合计暂定数量]]*表2[[#This Row],[税率（13%）]]</f>
        <v>211.509633333333</v>
      </c>
      <c r="R346" s="63"/>
      <c r="S346" s="63">
        <f t="shared" si="67"/>
        <v>-18.7176666666667</v>
      </c>
    </row>
    <row r="347" s="23" customFormat="1" spans="1:19">
      <c r="A347" s="38">
        <f t="shared" si="69"/>
        <v>345</v>
      </c>
      <c r="B347" s="39" t="s">
        <v>327</v>
      </c>
      <c r="C347" s="39" t="s">
        <v>21</v>
      </c>
      <c r="D347" s="39" t="s">
        <v>22</v>
      </c>
      <c r="E347" s="39" t="s">
        <v>328</v>
      </c>
      <c r="F347" s="40">
        <v>30</v>
      </c>
      <c r="G347" s="39" t="s">
        <v>24</v>
      </c>
      <c r="H347" s="41">
        <v>43.875</v>
      </c>
      <c r="I347" s="39">
        <v>46.06875</v>
      </c>
      <c r="J347" s="39">
        <v>46.5075</v>
      </c>
      <c r="K347" s="56">
        <v>45.48375</v>
      </c>
      <c r="L347" s="39">
        <f t="shared" si="64"/>
        <v>5.9128875</v>
      </c>
      <c r="M347" s="39">
        <f>F347*K347+表2[[#This Row],[合计暂定数量]]*表2[[#This Row],[税率（13%）]]</f>
        <v>1541.899125</v>
      </c>
      <c r="N347" s="57">
        <v>36.41</v>
      </c>
      <c r="O347" s="57">
        <f>IF(K347&gt;N347,N347,K347)</f>
        <v>36.41</v>
      </c>
      <c r="P347" s="59">
        <f t="shared" si="65"/>
        <v>4.7333</v>
      </c>
      <c r="Q347" s="59">
        <f>F347*O347+表2[[#This Row],[合计暂定数量]]*表2[[#This Row],[税率（13%）]]</f>
        <v>1269.686625</v>
      </c>
      <c r="R347" s="63">
        <f t="shared" si="66"/>
        <v>36.41</v>
      </c>
      <c r="S347" s="63">
        <f t="shared" si="67"/>
        <v>-9.07375</v>
      </c>
    </row>
    <row r="348" s="23" customFormat="1" spans="1:19">
      <c r="A348" s="38">
        <f t="shared" si="69"/>
        <v>346</v>
      </c>
      <c r="B348" s="39" t="s">
        <v>327</v>
      </c>
      <c r="C348" s="39" t="s">
        <v>21</v>
      </c>
      <c r="D348" s="39" t="s">
        <v>22</v>
      </c>
      <c r="E348" s="39" t="s">
        <v>329</v>
      </c>
      <c r="F348" s="40">
        <v>30</v>
      </c>
      <c r="G348" s="39" t="s">
        <v>24</v>
      </c>
      <c r="H348" s="41">
        <v>48.75</v>
      </c>
      <c r="I348" s="39">
        <v>51.1875</v>
      </c>
      <c r="J348" s="39">
        <v>51.675</v>
      </c>
      <c r="K348" s="56">
        <v>50.5375</v>
      </c>
      <c r="L348" s="39">
        <f t="shared" si="64"/>
        <v>6.569875</v>
      </c>
      <c r="M348" s="39">
        <f>F348*K348+表2[[#This Row],[合计暂定数量]]*表2[[#This Row],[税率（13%）]]</f>
        <v>1713.22125</v>
      </c>
      <c r="N348" s="57">
        <v>34.37</v>
      </c>
      <c r="O348" s="57">
        <f>IF(K348&gt;N348,N348,K348)</f>
        <v>34.37</v>
      </c>
      <c r="P348" s="59">
        <f t="shared" si="65"/>
        <v>4.4681</v>
      </c>
      <c r="Q348" s="59">
        <f>F348*O348+表2[[#This Row],[合计暂定数量]]*表2[[#This Row],[税率（13%）]]</f>
        <v>1228.19625</v>
      </c>
      <c r="R348" s="63">
        <f t="shared" si="66"/>
        <v>34.37</v>
      </c>
      <c r="S348" s="63">
        <f t="shared" si="67"/>
        <v>-16.1675</v>
      </c>
    </row>
    <row r="349" s="23" customFormat="1" spans="1:19">
      <c r="A349" s="38">
        <f t="shared" si="69"/>
        <v>347</v>
      </c>
      <c r="B349" s="39" t="s">
        <v>327</v>
      </c>
      <c r="C349" s="39" t="s">
        <v>21</v>
      </c>
      <c r="D349" s="39" t="s">
        <v>22</v>
      </c>
      <c r="E349" s="39" t="s">
        <v>330</v>
      </c>
      <c r="F349" s="40">
        <v>20</v>
      </c>
      <c r="G349" s="39" t="s">
        <v>24</v>
      </c>
      <c r="H349" s="41">
        <v>53.625</v>
      </c>
      <c r="I349" s="39">
        <v>56.30625</v>
      </c>
      <c r="J349" s="39">
        <v>56.8425</v>
      </c>
      <c r="K349" s="56">
        <v>55.59125</v>
      </c>
      <c r="L349" s="39">
        <f t="shared" si="64"/>
        <v>7.2268625</v>
      </c>
      <c r="M349" s="39">
        <f>F349*K349+表2[[#This Row],[合计暂定数量]]*表2[[#This Row],[税率（13%）]]</f>
        <v>1256.36225</v>
      </c>
      <c r="N349" s="57">
        <v>34.37</v>
      </c>
      <c r="O349" s="57">
        <f>IF(K349&gt;N349,N349,K349)</f>
        <v>34.37</v>
      </c>
      <c r="P349" s="59">
        <f t="shared" si="65"/>
        <v>4.4681</v>
      </c>
      <c r="Q349" s="59">
        <f>F349*O349+表2[[#This Row],[合计暂定数量]]*表2[[#This Row],[税率（13%）]]</f>
        <v>831.93725</v>
      </c>
      <c r="R349" s="63">
        <f t="shared" si="66"/>
        <v>34.37</v>
      </c>
      <c r="S349" s="63">
        <f t="shared" si="67"/>
        <v>-21.22125</v>
      </c>
    </row>
    <row r="350" s="23" customFormat="1" spans="1:19">
      <c r="A350" s="38">
        <f t="shared" si="69"/>
        <v>348</v>
      </c>
      <c r="B350" s="39" t="s">
        <v>331</v>
      </c>
      <c r="C350" s="39" t="s">
        <v>21</v>
      </c>
      <c r="D350" s="39" t="s">
        <v>22</v>
      </c>
      <c r="E350" s="39" t="s">
        <v>328</v>
      </c>
      <c r="F350" s="40">
        <v>30</v>
      </c>
      <c r="G350" s="39" t="s">
        <v>24</v>
      </c>
      <c r="H350" s="41">
        <v>17.55</v>
      </c>
      <c r="I350" s="39">
        <v>20</v>
      </c>
      <c r="J350" s="39">
        <v>18.603</v>
      </c>
      <c r="K350" s="56">
        <v>18.7176666666667</v>
      </c>
      <c r="L350" s="39">
        <f t="shared" si="64"/>
        <v>2.43329666666667</v>
      </c>
      <c r="M350" s="39">
        <f>F350*K350+表2[[#This Row],[合计暂定数量]]*表2[[#This Row],[税率（13%）]]</f>
        <v>634.5289</v>
      </c>
      <c r="N350" s="57">
        <v>10.76</v>
      </c>
      <c r="O350" s="57">
        <f>IF(K350&gt;N350,N350,K350)</f>
        <v>10.76</v>
      </c>
      <c r="P350" s="59">
        <f t="shared" si="65"/>
        <v>1.3988</v>
      </c>
      <c r="Q350" s="59">
        <f>F350*O350+表2[[#This Row],[合计暂定数量]]*表2[[#This Row],[税率（13%）]]</f>
        <v>395.7989</v>
      </c>
      <c r="R350" s="63">
        <f t="shared" si="66"/>
        <v>10.76</v>
      </c>
      <c r="S350" s="63">
        <f t="shared" si="67"/>
        <v>-7.95766666666667</v>
      </c>
    </row>
    <row r="351" s="23" customFormat="1" spans="1:19">
      <c r="A351" s="38">
        <f t="shared" si="69"/>
        <v>349</v>
      </c>
      <c r="B351" s="39" t="s">
        <v>331</v>
      </c>
      <c r="C351" s="39" t="s">
        <v>21</v>
      </c>
      <c r="D351" s="39" t="s">
        <v>22</v>
      </c>
      <c r="E351" s="39" t="s">
        <v>329</v>
      </c>
      <c r="F351" s="40">
        <v>30</v>
      </c>
      <c r="G351" s="39" t="s">
        <v>24</v>
      </c>
      <c r="H351" s="41">
        <v>117</v>
      </c>
      <c r="I351" s="39">
        <v>122.85</v>
      </c>
      <c r="J351" s="39">
        <v>124.02</v>
      </c>
      <c r="K351" s="56">
        <v>121.29</v>
      </c>
      <c r="L351" s="39">
        <f t="shared" si="64"/>
        <v>15.7677</v>
      </c>
      <c r="M351" s="39">
        <f>F351*K351+表2[[#This Row],[合计暂定数量]]*表2[[#This Row],[税率（13%）]]</f>
        <v>4111.731</v>
      </c>
      <c r="N351" s="57">
        <v>10.38</v>
      </c>
      <c r="O351" s="57">
        <f t="shared" ref="O351:O419" si="70">IF(K351&gt;N351,N351,K351)</f>
        <v>10.38</v>
      </c>
      <c r="P351" s="59">
        <f t="shared" si="65"/>
        <v>1.3494</v>
      </c>
      <c r="Q351" s="59">
        <f>F351*O351+表2[[#This Row],[合计暂定数量]]*表2[[#This Row],[税率（13%）]]</f>
        <v>784.431</v>
      </c>
      <c r="R351" s="63">
        <f t="shared" si="66"/>
        <v>10.38</v>
      </c>
      <c r="S351" s="63">
        <f t="shared" si="67"/>
        <v>-110.91</v>
      </c>
    </row>
    <row r="352" s="23" customFormat="1" spans="1:19">
      <c r="A352" s="38">
        <f t="shared" ref="A352:A361" si="71">ROW()-2</f>
        <v>350</v>
      </c>
      <c r="B352" s="39" t="s">
        <v>331</v>
      </c>
      <c r="C352" s="39" t="s">
        <v>21</v>
      </c>
      <c r="D352" s="39" t="s">
        <v>22</v>
      </c>
      <c r="E352" s="39" t="s">
        <v>330</v>
      </c>
      <c r="F352" s="40">
        <v>20</v>
      </c>
      <c r="G352" s="39" t="s">
        <v>24</v>
      </c>
      <c r="H352" s="41">
        <v>29.25</v>
      </c>
      <c r="I352" s="39">
        <v>30.7125</v>
      </c>
      <c r="J352" s="39">
        <v>31.005</v>
      </c>
      <c r="K352" s="56">
        <v>30.3225</v>
      </c>
      <c r="L352" s="39">
        <f t="shared" si="64"/>
        <v>3.941925</v>
      </c>
      <c r="M352" s="39">
        <f>F352*K352+表2[[#This Row],[合计暂定数量]]*表2[[#This Row],[税率（13%）]]</f>
        <v>685.2885</v>
      </c>
      <c r="N352" s="57">
        <v>10.12</v>
      </c>
      <c r="O352" s="57">
        <f t="shared" si="70"/>
        <v>10.12</v>
      </c>
      <c r="P352" s="59">
        <f t="shared" si="65"/>
        <v>1.3156</v>
      </c>
      <c r="Q352" s="59">
        <f>F352*O352+表2[[#This Row],[合计暂定数量]]*表2[[#This Row],[税率（13%）]]</f>
        <v>281.2385</v>
      </c>
      <c r="R352" s="63">
        <f t="shared" si="66"/>
        <v>10.12</v>
      </c>
      <c r="S352" s="63">
        <f t="shared" si="67"/>
        <v>-20.2025</v>
      </c>
    </row>
    <row r="353" s="23" customFormat="1" spans="1:19">
      <c r="A353" s="38">
        <f t="shared" si="71"/>
        <v>351</v>
      </c>
      <c r="B353" s="39" t="s">
        <v>332</v>
      </c>
      <c r="C353" s="39" t="s">
        <v>21</v>
      </c>
      <c r="D353" s="39" t="s">
        <v>22</v>
      </c>
      <c r="E353" s="39"/>
      <c r="F353" s="40">
        <v>80</v>
      </c>
      <c r="G353" s="39" t="s">
        <v>107</v>
      </c>
      <c r="H353" s="41">
        <v>34.125</v>
      </c>
      <c r="I353" s="39">
        <v>35.83125</v>
      </c>
      <c r="J353" s="39">
        <v>36.1725</v>
      </c>
      <c r="K353" s="56">
        <v>35.37625</v>
      </c>
      <c r="L353" s="39">
        <f t="shared" si="64"/>
        <v>4.5989125</v>
      </c>
      <c r="M353" s="39">
        <f>F353*K353+表2[[#This Row],[合计暂定数量]]*表2[[#This Row],[税率（13%）]]</f>
        <v>3198.013</v>
      </c>
      <c r="N353" s="57">
        <v>2.71</v>
      </c>
      <c r="O353" s="57">
        <f t="shared" si="70"/>
        <v>2.71</v>
      </c>
      <c r="P353" s="59">
        <f t="shared" si="65"/>
        <v>0.3523</v>
      </c>
      <c r="Q353" s="59">
        <f>F353*O353+表2[[#This Row],[合计暂定数量]]*表2[[#This Row],[税率（13%）]]</f>
        <v>584.713</v>
      </c>
      <c r="R353" s="63">
        <f t="shared" si="66"/>
        <v>2.71</v>
      </c>
      <c r="S353" s="63">
        <f t="shared" si="67"/>
        <v>-32.66625</v>
      </c>
    </row>
    <row r="354" s="23" customFormat="1" spans="1:19">
      <c r="A354" s="38">
        <f t="shared" si="71"/>
        <v>352</v>
      </c>
      <c r="B354" s="39" t="s">
        <v>333</v>
      </c>
      <c r="C354" s="39" t="s">
        <v>21</v>
      </c>
      <c r="D354" s="39" t="s">
        <v>22</v>
      </c>
      <c r="E354" s="39" t="s">
        <v>334</v>
      </c>
      <c r="F354" s="40">
        <v>5</v>
      </c>
      <c r="G354" s="39" t="s">
        <v>335</v>
      </c>
      <c r="H354" s="41">
        <v>37.05</v>
      </c>
      <c r="I354" s="39">
        <v>38.9025</v>
      </c>
      <c r="J354" s="39">
        <v>39.273</v>
      </c>
      <c r="K354" s="56">
        <v>38.4085</v>
      </c>
      <c r="L354" s="39">
        <f t="shared" si="64"/>
        <v>4.993105</v>
      </c>
      <c r="M354" s="39">
        <f>F354*K354+表2[[#This Row],[合计暂定数量]]*表2[[#This Row],[税率（13%）]]</f>
        <v>217.008025</v>
      </c>
      <c r="N354" s="57">
        <v>41.56</v>
      </c>
      <c r="O354" s="57">
        <f t="shared" si="70"/>
        <v>38.4085</v>
      </c>
      <c r="P354" s="59">
        <f t="shared" si="65"/>
        <v>4.993105</v>
      </c>
      <c r="Q354" s="59">
        <f>F354*O354+表2[[#This Row],[合计暂定数量]]*表2[[#This Row],[税率（13%）]]</f>
        <v>217.008025</v>
      </c>
      <c r="R354" s="63">
        <f t="shared" si="66"/>
        <v>0</v>
      </c>
      <c r="S354" s="63">
        <f t="shared" si="67"/>
        <v>3.1515</v>
      </c>
    </row>
    <row r="355" s="23" customFormat="1" spans="1:19">
      <c r="A355" s="38">
        <f t="shared" si="71"/>
        <v>353</v>
      </c>
      <c r="B355" s="39" t="s">
        <v>333</v>
      </c>
      <c r="C355" s="39" t="s">
        <v>21</v>
      </c>
      <c r="D355" s="39" t="s">
        <v>22</v>
      </c>
      <c r="E355" s="39" t="s">
        <v>336</v>
      </c>
      <c r="F355" s="40">
        <v>5</v>
      </c>
      <c r="G355" s="39" t="s">
        <v>335</v>
      </c>
      <c r="H355" s="41">
        <v>43.875</v>
      </c>
      <c r="I355" s="39">
        <v>46.06875</v>
      </c>
      <c r="J355" s="39">
        <v>46.5075</v>
      </c>
      <c r="K355" s="56">
        <v>45.48375</v>
      </c>
      <c r="L355" s="39">
        <f t="shared" si="64"/>
        <v>5.9128875</v>
      </c>
      <c r="M355" s="39">
        <f>F355*K355+表2[[#This Row],[合计暂定数量]]*表2[[#This Row],[税率（13%）]]</f>
        <v>256.9831875</v>
      </c>
      <c r="N355" s="57">
        <v>46.98</v>
      </c>
      <c r="O355" s="57">
        <f t="shared" si="70"/>
        <v>45.48375</v>
      </c>
      <c r="P355" s="59">
        <f t="shared" si="65"/>
        <v>5.9128875</v>
      </c>
      <c r="Q355" s="59">
        <f>F355*O355+表2[[#This Row],[合计暂定数量]]*表2[[#This Row],[税率（13%）]]</f>
        <v>256.9831875</v>
      </c>
      <c r="R355" s="63">
        <f t="shared" si="66"/>
        <v>0</v>
      </c>
      <c r="S355" s="63">
        <f t="shared" si="67"/>
        <v>1.49625</v>
      </c>
    </row>
    <row r="356" s="23" customFormat="1" spans="1:19">
      <c r="A356" s="38">
        <f t="shared" si="71"/>
        <v>354</v>
      </c>
      <c r="B356" s="39" t="s">
        <v>333</v>
      </c>
      <c r="C356" s="39" t="s">
        <v>21</v>
      </c>
      <c r="D356" s="39" t="s">
        <v>22</v>
      </c>
      <c r="E356" s="39" t="s">
        <v>337</v>
      </c>
      <c r="F356" s="40">
        <v>5</v>
      </c>
      <c r="G356" s="39" t="s">
        <v>335</v>
      </c>
      <c r="H356" s="41">
        <v>51.675</v>
      </c>
      <c r="I356" s="39">
        <v>54.25875</v>
      </c>
      <c r="J356" s="39">
        <v>54.7755</v>
      </c>
      <c r="K356" s="56">
        <v>53.56975</v>
      </c>
      <c r="L356" s="39">
        <f t="shared" si="64"/>
        <v>6.9640675</v>
      </c>
      <c r="M356" s="39">
        <f>F356*K356+表2[[#This Row],[合计暂定数量]]*表2[[#This Row],[税率（13%）]]</f>
        <v>302.6690875</v>
      </c>
      <c r="N356" s="57">
        <v>51.5</v>
      </c>
      <c r="O356" s="57">
        <f t="shared" si="70"/>
        <v>51.5</v>
      </c>
      <c r="P356" s="59">
        <f t="shared" si="65"/>
        <v>6.695</v>
      </c>
      <c r="Q356" s="59">
        <f>F356*O356+表2[[#This Row],[合计暂定数量]]*表2[[#This Row],[税率（13%）]]</f>
        <v>292.3203375</v>
      </c>
      <c r="R356" s="63">
        <f t="shared" si="66"/>
        <v>51.5</v>
      </c>
      <c r="S356" s="63">
        <f t="shared" si="67"/>
        <v>-2.06975</v>
      </c>
    </row>
    <row r="357" s="23" customFormat="1" spans="1:19">
      <c r="A357" s="38">
        <f t="shared" si="71"/>
        <v>355</v>
      </c>
      <c r="B357" s="39" t="s">
        <v>333</v>
      </c>
      <c r="C357" s="39" t="s">
        <v>21</v>
      </c>
      <c r="D357" s="39" t="s">
        <v>22</v>
      </c>
      <c r="E357" s="39" t="s">
        <v>338</v>
      </c>
      <c r="F357" s="40">
        <v>5</v>
      </c>
      <c r="G357" s="39" t="s">
        <v>335</v>
      </c>
      <c r="H357" s="41">
        <v>56.55</v>
      </c>
      <c r="I357" s="39">
        <v>59.3775</v>
      </c>
      <c r="J357" s="39">
        <v>59.943</v>
      </c>
      <c r="K357" s="56">
        <v>58.6235</v>
      </c>
      <c r="L357" s="39">
        <f t="shared" si="64"/>
        <v>7.621055</v>
      </c>
      <c r="M357" s="39">
        <f>F357*K357+表2[[#This Row],[合计暂定数量]]*表2[[#This Row],[税率（13%）]]</f>
        <v>331.222775</v>
      </c>
      <c r="N357" s="57">
        <v>53.29</v>
      </c>
      <c r="O357" s="57">
        <f t="shared" si="70"/>
        <v>53.29</v>
      </c>
      <c r="P357" s="59">
        <f t="shared" si="65"/>
        <v>6.9277</v>
      </c>
      <c r="Q357" s="59">
        <f>F357*O357+表2[[#This Row],[合计暂定数量]]*表2[[#This Row],[税率（13%）]]</f>
        <v>304.555275</v>
      </c>
      <c r="R357" s="63">
        <f t="shared" si="66"/>
        <v>53.29</v>
      </c>
      <c r="S357" s="63">
        <f t="shared" si="67"/>
        <v>-5.3335</v>
      </c>
    </row>
    <row r="358" s="23" customFormat="1" spans="1:19">
      <c r="A358" s="38">
        <f t="shared" si="71"/>
        <v>356</v>
      </c>
      <c r="B358" s="39" t="s">
        <v>333</v>
      </c>
      <c r="C358" s="39" t="s">
        <v>21</v>
      </c>
      <c r="D358" s="39" t="s">
        <v>22</v>
      </c>
      <c r="E358" s="39" t="s">
        <v>339</v>
      </c>
      <c r="F358" s="40">
        <v>5</v>
      </c>
      <c r="G358" s="39" t="s">
        <v>335</v>
      </c>
      <c r="H358" s="41">
        <v>62.4</v>
      </c>
      <c r="I358" s="39">
        <v>65.52</v>
      </c>
      <c r="J358" s="39">
        <v>66.144</v>
      </c>
      <c r="K358" s="56">
        <v>64.688</v>
      </c>
      <c r="L358" s="39">
        <f t="shared" si="64"/>
        <v>8.40944</v>
      </c>
      <c r="M358" s="39">
        <f>F358*K358+表2[[#This Row],[合计暂定数量]]*表2[[#This Row],[税率（13%）]]</f>
        <v>365.4872</v>
      </c>
      <c r="N358" s="57">
        <v>62.34</v>
      </c>
      <c r="O358" s="57">
        <f t="shared" si="70"/>
        <v>62.34</v>
      </c>
      <c r="P358" s="59">
        <f t="shared" si="65"/>
        <v>8.1042</v>
      </c>
      <c r="Q358" s="59">
        <f>F358*O358+表2[[#This Row],[合计暂定数量]]*表2[[#This Row],[税率（13%）]]</f>
        <v>353.7472</v>
      </c>
      <c r="R358" s="63">
        <f t="shared" si="66"/>
        <v>62.34</v>
      </c>
      <c r="S358" s="63">
        <f t="shared" si="67"/>
        <v>-2.348</v>
      </c>
    </row>
    <row r="359" s="23" customFormat="1" spans="1:19">
      <c r="A359" s="38">
        <f t="shared" si="71"/>
        <v>357</v>
      </c>
      <c r="B359" s="39" t="s">
        <v>340</v>
      </c>
      <c r="C359" s="39" t="s">
        <v>21</v>
      </c>
      <c r="D359" s="39" t="s">
        <v>22</v>
      </c>
      <c r="E359" s="39" t="s">
        <v>341</v>
      </c>
      <c r="F359" s="40">
        <v>30</v>
      </c>
      <c r="G359" s="39" t="s">
        <v>47</v>
      </c>
      <c r="H359" s="41">
        <v>1.95</v>
      </c>
      <c r="I359" s="39">
        <v>2.0475</v>
      </c>
      <c r="J359" s="39">
        <v>2.067</v>
      </c>
      <c r="K359" s="56">
        <v>2.0215</v>
      </c>
      <c r="L359" s="39">
        <f t="shared" si="64"/>
        <v>0.262795</v>
      </c>
      <c r="M359" s="39">
        <f>F359*K359+表2[[#This Row],[合计暂定数量]]*表2[[#This Row],[税率（13%）]]</f>
        <v>68.52885</v>
      </c>
      <c r="N359" s="57">
        <v>1.34</v>
      </c>
      <c r="O359" s="57">
        <f t="shared" si="70"/>
        <v>1.34</v>
      </c>
      <c r="P359" s="59">
        <f t="shared" si="65"/>
        <v>0.1742</v>
      </c>
      <c r="Q359" s="59">
        <f>F359*O359+表2[[#This Row],[合计暂定数量]]*表2[[#This Row],[税率（13%）]]</f>
        <v>48.08385</v>
      </c>
      <c r="R359" s="63">
        <f t="shared" si="66"/>
        <v>1.34</v>
      </c>
      <c r="S359" s="63">
        <f t="shared" si="67"/>
        <v>-0.6815</v>
      </c>
    </row>
    <row r="360" s="23" customFormat="1" spans="1:19">
      <c r="A360" s="38">
        <f t="shared" si="71"/>
        <v>358</v>
      </c>
      <c r="B360" s="39" t="s">
        <v>340</v>
      </c>
      <c r="C360" s="39" t="s">
        <v>21</v>
      </c>
      <c r="D360" s="39" t="s">
        <v>22</v>
      </c>
      <c r="E360" s="39" t="s">
        <v>342</v>
      </c>
      <c r="F360" s="40">
        <v>30</v>
      </c>
      <c r="G360" s="39" t="s">
        <v>47</v>
      </c>
      <c r="H360" s="41">
        <v>37.05</v>
      </c>
      <c r="I360" s="39">
        <v>38.9025</v>
      </c>
      <c r="J360" s="39">
        <v>39.273</v>
      </c>
      <c r="K360" s="56">
        <v>38.4085</v>
      </c>
      <c r="L360" s="39">
        <f t="shared" si="64"/>
        <v>4.993105</v>
      </c>
      <c r="M360" s="39">
        <f>F360*K360+表2[[#This Row],[合计暂定数量]]*表2[[#This Row],[税率（13%）]]</f>
        <v>1302.04815</v>
      </c>
      <c r="N360" s="57">
        <v>1.5</v>
      </c>
      <c r="O360" s="57">
        <f t="shared" si="70"/>
        <v>1.5</v>
      </c>
      <c r="P360" s="59">
        <f t="shared" si="65"/>
        <v>0.195</v>
      </c>
      <c r="Q360" s="59">
        <f>F360*O360+表2[[#This Row],[合计暂定数量]]*表2[[#This Row],[税率（13%）]]</f>
        <v>194.79315</v>
      </c>
      <c r="R360" s="63">
        <f t="shared" si="66"/>
        <v>1.5</v>
      </c>
      <c r="S360" s="63">
        <f t="shared" si="67"/>
        <v>-36.9085</v>
      </c>
    </row>
    <row r="361" s="23" customFormat="1" spans="1:19">
      <c r="A361" s="38">
        <f t="shared" si="71"/>
        <v>359</v>
      </c>
      <c r="B361" s="39" t="s">
        <v>340</v>
      </c>
      <c r="C361" s="39" t="s">
        <v>21</v>
      </c>
      <c r="D361" s="39" t="s">
        <v>22</v>
      </c>
      <c r="E361" s="39" t="s">
        <v>99</v>
      </c>
      <c r="F361" s="40">
        <v>30</v>
      </c>
      <c r="G361" s="39" t="s">
        <v>47</v>
      </c>
      <c r="H361" s="41">
        <v>43.875</v>
      </c>
      <c r="I361" s="39">
        <v>46.06875</v>
      </c>
      <c r="J361" s="39">
        <v>46.5075</v>
      </c>
      <c r="K361" s="56">
        <v>45.48375</v>
      </c>
      <c r="L361" s="39">
        <f t="shared" si="64"/>
        <v>5.9128875</v>
      </c>
      <c r="M361" s="39">
        <f>F361*K361+表2[[#This Row],[合计暂定数量]]*表2[[#This Row],[税率（13%）]]</f>
        <v>1541.899125</v>
      </c>
      <c r="N361" s="57">
        <v>1.67</v>
      </c>
      <c r="O361" s="57">
        <f t="shared" si="70"/>
        <v>1.67</v>
      </c>
      <c r="P361" s="59">
        <f t="shared" si="65"/>
        <v>0.2171</v>
      </c>
      <c r="Q361" s="59">
        <f>F361*O361+表2[[#This Row],[合计暂定数量]]*表2[[#This Row],[税率（13%）]]</f>
        <v>227.486625</v>
      </c>
      <c r="R361" s="63">
        <f t="shared" si="66"/>
        <v>1.67</v>
      </c>
      <c r="S361" s="63">
        <f t="shared" si="67"/>
        <v>-43.81375</v>
      </c>
    </row>
    <row r="362" s="23" customFormat="1" spans="1:19">
      <c r="A362" s="38">
        <f t="shared" ref="A362:A371" si="72">ROW()-2</f>
        <v>360</v>
      </c>
      <c r="B362" s="39" t="s">
        <v>340</v>
      </c>
      <c r="C362" s="39" t="s">
        <v>21</v>
      </c>
      <c r="D362" s="39" t="s">
        <v>22</v>
      </c>
      <c r="E362" s="39" t="s">
        <v>247</v>
      </c>
      <c r="F362" s="40">
        <v>30</v>
      </c>
      <c r="G362" s="39" t="s">
        <v>47</v>
      </c>
      <c r="H362" s="41">
        <v>51.675</v>
      </c>
      <c r="I362" s="39">
        <v>54.25875</v>
      </c>
      <c r="J362" s="39">
        <v>54.7755</v>
      </c>
      <c r="K362" s="56">
        <v>53.56975</v>
      </c>
      <c r="L362" s="39">
        <f t="shared" si="64"/>
        <v>6.9640675</v>
      </c>
      <c r="M362" s="39">
        <f>F362*K362+表2[[#This Row],[合计暂定数量]]*表2[[#This Row],[税率（13%）]]</f>
        <v>1816.014525</v>
      </c>
      <c r="N362" s="57">
        <v>2.41</v>
      </c>
      <c r="O362" s="57">
        <f t="shared" si="70"/>
        <v>2.41</v>
      </c>
      <c r="P362" s="59">
        <f t="shared" si="65"/>
        <v>0.3133</v>
      </c>
      <c r="Q362" s="59">
        <f>F362*O362+表2[[#This Row],[合计暂定数量]]*表2[[#This Row],[税率（13%）]]</f>
        <v>281.222025</v>
      </c>
      <c r="R362" s="63">
        <f t="shared" si="66"/>
        <v>2.41</v>
      </c>
      <c r="S362" s="63">
        <f t="shared" si="67"/>
        <v>-51.15975</v>
      </c>
    </row>
    <row r="363" s="23" customFormat="1" spans="1:19">
      <c r="A363" s="38">
        <f t="shared" si="72"/>
        <v>361</v>
      </c>
      <c r="B363" s="39" t="s">
        <v>340</v>
      </c>
      <c r="C363" s="39" t="s">
        <v>21</v>
      </c>
      <c r="D363" s="39" t="s">
        <v>22</v>
      </c>
      <c r="E363" s="39" t="s">
        <v>248</v>
      </c>
      <c r="F363" s="40">
        <v>30</v>
      </c>
      <c r="G363" s="39" t="s">
        <v>47</v>
      </c>
      <c r="H363" s="41">
        <v>56.55</v>
      </c>
      <c r="I363" s="39">
        <v>59.3775</v>
      </c>
      <c r="J363" s="39">
        <v>59.943</v>
      </c>
      <c r="K363" s="56">
        <v>58.6235</v>
      </c>
      <c r="L363" s="39">
        <f t="shared" si="64"/>
        <v>7.621055</v>
      </c>
      <c r="M363" s="39">
        <f>F363*K363+表2[[#This Row],[合计暂定数量]]*表2[[#This Row],[税率（13%）]]</f>
        <v>1987.33665</v>
      </c>
      <c r="N363" s="57">
        <v>2.58</v>
      </c>
      <c r="O363" s="57">
        <f t="shared" si="70"/>
        <v>2.58</v>
      </c>
      <c r="P363" s="59">
        <f t="shared" si="65"/>
        <v>0.3354</v>
      </c>
      <c r="Q363" s="59">
        <f>F363*O363+表2[[#This Row],[合计暂定数量]]*表2[[#This Row],[税率（13%）]]</f>
        <v>306.03165</v>
      </c>
      <c r="R363" s="63">
        <f t="shared" si="66"/>
        <v>2.58</v>
      </c>
      <c r="S363" s="63">
        <f t="shared" si="67"/>
        <v>-56.0435</v>
      </c>
    </row>
    <row r="364" s="23" customFormat="1" spans="1:19">
      <c r="A364" s="38">
        <f t="shared" si="72"/>
        <v>362</v>
      </c>
      <c r="B364" s="39" t="s">
        <v>340</v>
      </c>
      <c r="C364" s="39" t="s">
        <v>21</v>
      </c>
      <c r="D364" s="39" t="s">
        <v>22</v>
      </c>
      <c r="E364" s="39" t="s">
        <v>249</v>
      </c>
      <c r="F364" s="40">
        <v>20</v>
      </c>
      <c r="G364" s="39" t="s">
        <v>47</v>
      </c>
      <c r="H364" s="41">
        <v>62.4</v>
      </c>
      <c r="I364" s="39">
        <v>65.52</v>
      </c>
      <c r="J364" s="39">
        <v>66.144</v>
      </c>
      <c r="K364" s="56">
        <v>64.688</v>
      </c>
      <c r="L364" s="39">
        <f t="shared" si="64"/>
        <v>8.40944</v>
      </c>
      <c r="M364" s="39">
        <f>F364*K364+表2[[#This Row],[合计暂定数量]]*表2[[#This Row],[税率（13%）]]</f>
        <v>1461.9488</v>
      </c>
      <c r="N364" s="57">
        <v>2.73</v>
      </c>
      <c r="O364" s="57">
        <f t="shared" si="70"/>
        <v>2.73</v>
      </c>
      <c r="P364" s="59">
        <f t="shared" si="65"/>
        <v>0.3549</v>
      </c>
      <c r="Q364" s="59">
        <f>F364*O364+表2[[#This Row],[合计暂定数量]]*表2[[#This Row],[税率（13%）]]</f>
        <v>222.7888</v>
      </c>
      <c r="R364" s="63">
        <f t="shared" si="66"/>
        <v>2.73</v>
      </c>
      <c r="S364" s="63">
        <f t="shared" si="67"/>
        <v>-61.958</v>
      </c>
    </row>
    <row r="365" s="23" customFormat="1" spans="1:19">
      <c r="A365" s="38">
        <f t="shared" si="72"/>
        <v>363</v>
      </c>
      <c r="B365" s="39" t="s">
        <v>340</v>
      </c>
      <c r="C365" s="39" t="s">
        <v>21</v>
      </c>
      <c r="D365" s="39" t="s">
        <v>22</v>
      </c>
      <c r="E365" s="39" t="s">
        <v>343</v>
      </c>
      <c r="F365" s="40">
        <v>20</v>
      </c>
      <c r="G365" s="39" t="s">
        <v>47</v>
      </c>
      <c r="H365" s="41">
        <v>1.4625</v>
      </c>
      <c r="I365" s="39">
        <v>1.535625</v>
      </c>
      <c r="J365" s="39">
        <v>1.55025</v>
      </c>
      <c r="K365" s="56">
        <v>1.516125</v>
      </c>
      <c r="L365" s="39">
        <f t="shared" si="64"/>
        <v>0.19709625</v>
      </c>
      <c r="M365" s="39">
        <f>F365*K365+表2[[#This Row],[合计暂定数量]]*表2[[#This Row],[税率（13%）]]</f>
        <v>34.264425</v>
      </c>
      <c r="N365" s="57">
        <v>3.49</v>
      </c>
      <c r="O365" s="57">
        <f t="shared" si="70"/>
        <v>1.516125</v>
      </c>
      <c r="P365" s="59">
        <f t="shared" si="65"/>
        <v>0.19709625</v>
      </c>
      <c r="Q365" s="59">
        <f>F365*O365+表2[[#This Row],[合计暂定数量]]*表2[[#This Row],[税率（13%）]]</f>
        <v>34.264425</v>
      </c>
      <c r="R365" s="63">
        <f t="shared" si="66"/>
        <v>0</v>
      </c>
      <c r="S365" s="63">
        <f t="shared" si="67"/>
        <v>1.973875</v>
      </c>
    </row>
    <row r="366" s="23" customFormat="1" spans="1:19">
      <c r="A366" s="38">
        <f t="shared" si="72"/>
        <v>364</v>
      </c>
      <c r="B366" s="39" t="s">
        <v>340</v>
      </c>
      <c r="C366" s="39" t="s">
        <v>21</v>
      </c>
      <c r="D366" s="39" t="s">
        <v>22</v>
      </c>
      <c r="E366" s="39" t="s">
        <v>344</v>
      </c>
      <c r="F366" s="40">
        <v>15</v>
      </c>
      <c r="G366" s="39" t="s">
        <v>47</v>
      </c>
      <c r="H366" s="41">
        <v>1.95</v>
      </c>
      <c r="I366" s="39">
        <v>2.0475</v>
      </c>
      <c r="J366" s="39">
        <v>2.067</v>
      </c>
      <c r="K366" s="56">
        <v>2.0215</v>
      </c>
      <c r="L366" s="39">
        <f t="shared" si="64"/>
        <v>0.262795</v>
      </c>
      <c r="M366" s="39">
        <f>F366*K366+表2[[#This Row],[合计暂定数量]]*表2[[#This Row],[税率（13%）]]</f>
        <v>34.264425</v>
      </c>
      <c r="N366" s="57">
        <v>3.61</v>
      </c>
      <c r="O366" s="57">
        <f t="shared" si="70"/>
        <v>2.0215</v>
      </c>
      <c r="P366" s="59">
        <f t="shared" si="65"/>
        <v>0.262795</v>
      </c>
      <c r="Q366" s="59">
        <f>F366*O366+表2[[#This Row],[合计暂定数量]]*表2[[#This Row],[税率（13%）]]</f>
        <v>34.264425</v>
      </c>
      <c r="R366" s="63">
        <f t="shared" si="66"/>
        <v>0</v>
      </c>
      <c r="S366" s="63">
        <f t="shared" si="67"/>
        <v>1.5885</v>
      </c>
    </row>
    <row r="367" s="23" customFormat="1" spans="1:19">
      <c r="A367" s="38">
        <f t="shared" si="72"/>
        <v>365</v>
      </c>
      <c r="B367" s="39" t="s">
        <v>340</v>
      </c>
      <c r="C367" s="39" t="s">
        <v>21</v>
      </c>
      <c r="D367" s="39" t="s">
        <v>22</v>
      </c>
      <c r="E367" s="39" t="s">
        <v>345</v>
      </c>
      <c r="F367" s="40">
        <v>10</v>
      </c>
      <c r="G367" s="39" t="s">
        <v>47</v>
      </c>
      <c r="H367" s="41">
        <v>2.4375</v>
      </c>
      <c r="I367" s="39">
        <v>2.559375</v>
      </c>
      <c r="J367" s="39">
        <v>2.58375</v>
      </c>
      <c r="K367" s="56">
        <v>2.526875</v>
      </c>
      <c r="L367" s="39">
        <f t="shared" si="64"/>
        <v>0.32849375</v>
      </c>
      <c r="M367" s="39">
        <f>F367*K367+表2[[#This Row],[合计暂定数量]]*表2[[#This Row],[税率（13%）]]</f>
        <v>28.5536875</v>
      </c>
      <c r="N367" s="57">
        <v>4.4</v>
      </c>
      <c r="O367" s="57">
        <f t="shared" si="70"/>
        <v>2.526875</v>
      </c>
      <c r="P367" s="59">
        <f t="shared" si="65"/>
        <v>0.32849375</v>
      </c>
      <c r="Q367" s="59">
        <f>F367*O367+表2[[#This Row],[合计暂定数量]]*表2[[#This Row],[税率（13%）]]</f>
        <v>28.5536875</v>
      </c>
      <c r="R367" s="63">
        <f t="shared" si="66"/>
        <v>0</v>
      </c>
      <c r="S367" s="63">
        <f t="shared" si="67"/>
        <v>1.873125</v>
      </c>
    </row>
    <row r="368" s="23" customFormat="1" spans="1:19">
      <c r="A368" s="38">
        <f t="shared" si="72"/>
        <v>366</v>
      </c>
      <c r="B368" s="39" t="s">
        <v>340</v>
      </c>
      <c r="C368" s="39" t="s">
        <v>21</v>
      </c>
      <c r="D368" s="39" t="s">
        <v>22</v>
      </c>
      <c r="E368" s="39" t="s">
        <v>346</v>
      </c>
      <c r="F368" s="40">
        <v>5</v>
      </c>
      <c r="G368" s="39" t="s">
        <v>47</v>
      </c>
      <c r="H368" s="41">
        <v>2.925</v>
      </c>
      <c r="I368" s="39">
        <v>3.07125</v>
      </c>
      <c r="J368" s="39">
        <v>3.1005</v>
      </c>
      <c r="K368" s="56">
        <v>3.03225</v>
      </c>
      <c r="L368" s="39">
        <f t="shared" si="64"/>
        <v>0.3941925</v>
      </c>
      <c r="M368" s="39">
        <f>F368*K368+表2[[#This Row],[合计暂定数量]]*表2[[#This Row],[税率（13%）]]</f>
        <v>17.1322125</v>
      </c>
      <c r="N368" s="57">
        <v>5.16</v>
      </c>
      <c r="O368" s="57">
        <f t="shared" si="70"/>
        <v>3.03225</v>
      </c>
      <c r="P368" s="59">
        <f t="shared" si="65"/>
        <v>0.3941925</v>
      </c>
      <c r="Q368" s="59">
        <f>F368*O368+表2[[#This Row],[合计暂定数量]]*表2[[#This Row],[税率（13%）]]</f>
        <v>17.1322125</v>
      </c>
      <c r="R368" s="63">
        <f t="shared" si="66"/>
        <v>0</v>
      </c>
      <c r="S368" s="63">
        <f t="shared" si="67"/>
        <v>2.12775</v>
      </c>
    </row>
    <row r="369" s="23" customFormat="1" spans="1:19">
      <c r="A369" s="38">
        <f t="shared" si="72"/>
        <v>367</v>
      </c>
      <c r="B369" s="39" t="s">
        <v>340</v>
      </c>
      <c r="C369" s="39" t="s">
        <v>21</v>
      </c>
      <c r="D369" s="39" t="s">
        <v>22</v>
      </c>
      <c r="E369" s="39" t="s">
        <v>347</v>
      </c>
      <c r="F369" s="40">
        <v>5</v>
      </c>
      <c r="G369" s="39" t="s">
        <v>47</v>
      </c>
      <c r="H369" s="41">
        <v>3.4125</v>
      </c>
      <c r="I369" s="39">
        <v>3.583125</v>
      </c>
      <c r="J369" s="39">
        <v>3.61725</v>
      </c>
      <c r="K369" s="56">
        <v>3.537625</v>
      </c>
      <c r="L369" s="39">
        <f t="shared" si="64"/>
        <v>0.45989125</v>
      </c>
      <c r="M369" s="39">
        <f>F369*K369+表2[[#This Row],[合计暂定数量]]*表2[[#This Row],[税率（13%）]]</f>
        <v>19.98758125</v>
      </c>
      <c r="N369" s="57">
        <v>7.68</v>
      </c>
      <c r="O369" s="57">
        <f t="shared" si="70"/>
        <v>3.537625</v>
      </c>
      <c r="P369" s="59">
        <f t="shared" si="65"/>
        <v>0.45989125</v>
      </c>
      <c r="Q369" s="59">
        <f>F369*O369+表2[[#This Row],[合计暂定数量]]*表2[[#This Row],[税率（13%）]]</f>
        <v>19.98758125</v>
      </c>
      <c r="R369" s="63">
        <f t="shared" si="66"/>
        <v>0</v>
      </c>
      <c r="S369" s="63">
        <f t="shared" si="67"/>
        <v>4.142375</v>
      </c>
    </row>
    <row r="370" s="23" customFormat="1" spans="1:19">
      <c r="A370" s="38">
        <f t="shared" si="72"/>
        <v>368</v>
      </c>
      <c r="B370" s="39" t="s">
        <v>348</v>
      </c>
      <c r="C370" s="39" t="s">
        <v>21</v>
      </c>
      <c r="D370" s="39" t="s">
        <v>22</v>
      </c>
      <c r="E370" s="39" t="s">
        <v>349</v>
      </c>
      <c r="F370" s="40">
        <v>15</v>
      </c>
      <c r="G370" s="39" t="s">
        <v>93</v>
      </c>
      <c r="H370" s="41">
        <v>0.975</v>
      </c>
      <c r="I370" s="39">
        <v>1.02375</v>
      </c>
      <c r="J370" s="39">
        <v>1.0335</v>
      </c>
      <c r="K370" s="56">
        <v>1.01075</v>
      </c>
      <c r="L370" s="39">
        <f t="shared" si="64"/>
        <v>0.1313975</v>
      </c>
      <c r="M370" s="39">
        <f>F370*K370+表2[[#This Row],[合计暂定数量]]*表2[[#This Row],[税率（13%）]]</f>
        <v>17.1322125</v>
      </c>
      <c r="N370" s="57">
        <v>0.91</v>
      </c>
      <c r="O370" s="57">
        <f t="shared" si="70"/>
        <v>0.91</v>
      </c>
      <c r="P370" s="59">
        <f t="shared" si="65"/>
        <v>0.1183</v>
      </c>
      <c r="Q370" s="59">
        <f>F370*O370+表2[[#This Row],[合计暂定数量]]*表2[[#This Row],[税率（13%）]]</f>
        <v>15.6209625</v>
      </c>
      <c r="R370" s="63">
        <f t="shared" si="66"/>
        <v>0.91</v>
      </c>
      <c r="S370" s="63">
        <f t="shared" si="67"/>
        <v>-0.10075</v>
      </c>
    </row>
    <row r="371" s="23" customFormat="1" spans="1:19">
      <c r="A371" s="38">
        <f t="shared" si="72"/>
        <v>369</v>
      </c>
      <c r="B371" s="39" t="s">
        <v>348</v>
      </c>
      <c r="C371" s="39" t="s">
        <v>21</v>
      </c>
      <c r="D371" s="39" t="s">
        <v>22</v>
      </c>
      <c r="E371" s="39" t="s">
        <v>350</v>
      </c>
      <c r="F371" s="40">
        <v>15</v>
      </c>
      <c r="G371" s="39" t="s">
        <v>93</v>
      </c>
      <c r="H371" s="41">
        <v>1.4625</v>
      </c>
      <c r="I371" s="39">
        <v>1.535625</v>
      </c>
      <c r="J371" s="39">
        <v>1.55025</v>
      </c>
      <c r="K371" s="56">
        <v>1.516125</v>
      </c>
      <c r="L371" s="39">
        <f t="shared" si="64"/>
        <v>0.19709625</v>
      </c>
      <c r="M371" s="39">
        <f>F371*K371+表2[[#This Row],[合计暂定数量]]*表2[[#This Row],[税率（13%）]]</f>
        <v>25.69831875</v>
      </c>
      <c r="N371" s="57">
        <v>0.91</v>
      </c>
      <c r="O371" s="57">
        <f t="shared" si="70"/>
        <v>0.91</v>
      </c>
      <c r="P371" s="59">
        <f t="shared" si="65"/>
        <v>0.1183</v>
      </c>
      <c r="Q371" s="59">
        <f>F371*O371+表2[[#This Row],[合计暂定数量]]*表2[[#This Row],[税率（13%）]]</f>
        <v>16.60644375</v>
      </c>
      <c r="R371" s="63">
        <f t="shared" si="66"/>
        <v>0.91</v>
      </c>
      <c r="S371" s="63">
        <f t="shared" si="67"/>
        <v>-0.606125</v>
      </c>
    </row>
    <row r="372" s="23" customFormat="1" spans="1:19">
      <c r="A372" s="38">
        <f t="shared" ref="A372:A381" si="73">ROW()-2</f>
        <v>370</v>
      </c>
      <c r="B372" s="39" t="s">
        <v>348</v>
      </c>
      <c r="C372" s="39" t="s">
        <v>21</v>
      </c>
      <c r="D372" s="39" t="s">
        <v>22</v>
      </c>
      <c r="E372" s="39" t="s">
        <v>351</v>
      </c>
      <c r="F372" s="40">
        <v>15</v>
      </c>
      <c r="G372" s="39" t="s">
        <v>93</v>
      </c>
      <c r="H372" s="41">
        <v>1.95</v>
      </c>
      <c r="I372" s="39">
        <v>2.0475</v>
      </c>
      <c r="J372" s="39">
        <v>2.067</v>
      </c>
      <c r="K372" s="56">
        <v>2.0215</v>
      </c>
      <c r="L372" s="39">
        <f t="shared" si="64"/>
        <v>0.262795</v>
      </c>
      <c r="M372" s="39">
        <f>F372*K372+表2[[#This Row],[合计暂定数量]]*表2[[#This Row],[税率（13%）]]</f>
        <v>34.264425</v>
      </c>
      <c r="N372" s="57">
        <v>1.82</v>
      </c>
      <c r="O372" s="57">
        <f t="shared" si="70"/>
        <v>1.82</v>
      </c>
      <c r="P372" s="59">
        <f t="shared" si="65"/>
        <v>0.2366</v>
      </c>
      <c r="Q372" s="59">
        <f>F372*O372+表2[[#This Row],[合计暂定数量]]*表2[[#This Row],[税率（13%）]]</f>
        <v>31.241925</v>
      </c>
      <c r="R372" s="63">
        <f t="shared" si="66"/>
        <v>1.82</v>
      </c>
      <c r="S372" s="63">
        <f t="shared" si="67"/>
        <v>-0.2015</v>
      </c>
    </row>
    <row r="373" s="23" customFormat="1" spans="1:19">
      <c r="A373" s="38">
        <f t="shared" si="73"/>
        <v>371</v>
      </c>
      <c r="B373" s="39" t="s">
        <v>348</v>
      </c>
      <c r="C373" s="39" t="s">
        <v>21</v>
      </c>
      <c r="D373" s="39" t="s">
        <v>22</v>
      </c>
      <c r="E373" s="39" t="s">
        <v>352</v>
      </c>
      <c r="F373" s="40">
        <v>15</v>
      </c>
      <c r="G373" s="39" t="s">
        <v>93</v>
      </c>
      <c r="H373" s="41">
        <v>2.4375</v>
      </c>
      <c r="I373" s="39">
        <v>2.559375</v>
      </c>
      <c r="J373" s="39">
        <v>2.58375</v>
      </c>
      <c r="K373" s="56">
        <v>2.526875</v>
      </c>
      <c r="L373" s="39">
        <f t="shared" si="64"/>
        <v>0.32849375</v>
      </c>
      <c r="M373" s="39">
        <f>F373*K373+表2[[#This Row],[合计暂定数量]]*表2[[#This Row],[税率（13%）]]</f>
        <v>42.83053125</v>
      </c>
      <c r="N373" s="57">
        <v>1.82</v>
      </c>
      <c r="O373" s="57">
        <f t="shared" si="70"/>
        <v>1.82</v>
      </c>
      <c r="P373" s="59">
        <f t="shared" si="65"/>
        <v>0.2366</v>
      </c>
      <c r="Q373" s="59">
        <f>F373*O373+表2[[#This Row],[合计暂定数量]]*表2[[#This Row],[税率（13%）]]</f>
        <v>32.22740625</v>
      </c>
      <c r="R373" s="63">
        <f t="shared" si="66"/>
        <v>1.82</v>
      </c>
      <c r="S373" s="63">
        <f t="shared" si="67"/>
        <v>-0.706875</v>
      </c>
    </row>
    <row r="374" s="23" customFormat="1" spans="1:19">
      <c r="A374" s="38">
        <f t="shared" si="73"/>
        <v>372</v>
      </c>
      <c r="B374" s="39" t="s">
        <v>348</v>
      </c>
      <c r="C374" s="39" t="s">
        <v>21</v>
      </c>
      <c r="D374" s="39" t="s">
        <v>22</v>
      </c>
      <c r="E374" s="39" t="s">
        <v>353</v>
      </c>
      <c r="F374" s="40">
        <v>15</v>
      </c>
      <c r="G374" s="39" t="s">
        <v>93</v>
      </c>
      <c r="H374" s="41">
        <v>2.925</v>
      </c>
      <c r="I374" s="39">
        <v>3.07125</v>
      </c>
      <c r="J374" s="39">
        <v>3.1005</v>
      </c>
      <c r="K374" s="56">
        <v>3.03225</v>
      </c>
      <c r="L374" s="39">
        <f t="shared" si="64"/>
        <v>0.3941925</v>
      </c>
      <c r="M374" s="39">
        <f>F374*K374+表2[[#This Row],[合计暂定数量]]*表2[[#This Row],[税率（13%）]]</f>
        <v>51.3966375</v>
      </c>
      <c r="N374" s="57">
        <v>1.82</v>
      </c>
      <c r="O374" s="57">
        <f t="shared" si="70"/>
        <v>1.82</v>
      </c>
      <c r="P374" s="59">
        <f t="shared" si="65"/>
        <v>0.2366</v>
      </c>
      <c r="Q374" s="59">
        <f>F374*O374+表2[[#This Row],[合计暂定数量]]*表2[[#This Row],[税率（13%）]]</f>
        <v>33.2128875</v>
      </c>
      <c r="R374" s="63">
        <f t="shared" si="66"/>
        <v>1.82</v>
      </c>
      <c r="S374" s="63">
        <f t="shared" si="67"/>
        <v>-1.21225</v>
      </c>
    </row>
    <row r="375" s="23" customFormat="1" spans="1:19">
      <c r="A375" s="38">
        <f t="shared" si="73"/>
        <v>373</v>
      </c>
      <c r="B375" s="39" t="s">
        <v>348</v>
      </c>
      <c r="C375" s="39" t="s">
        <v>21</v>
      </c>
      <c r="D375" s="39" t="s">
        <v>22</v>
      </c>
      <c r="E375" s="39" t="s">
        <v>354</v>
      </c>
      <c r="F375" s="40">
        <v>15</v>
      </c>
      <c r="G375" s="39" t="s">
        <v>93</v>
      </c>
      <c r="H375" s="41">
        <v>3.4125</v>
      </c>
      <c r="I375" s="39">
        <v>3.583125</v>
      </c>
      <c r="J375" s="39">
        <v>3.61725</v>
      </c>
      <c r="K375" s="56">
        <v>3.537625</v>
      </c>
      <c r="L375" s="39">
        <f t="shared" si="64"/>
        <v>0.45989125</v>
      </c>
      <c r="M375" s="39">
        <f>F375*K375+表2[[#This Row],[合计暂定数量]]*表2[[#This Row],[税率（13%）]]</f>
        <v>59.96274375</v>
      </c>
      <c r="N375" s="57">
        <v>1.82</v>
      </c>
      <c r="O375" s="57">
        <f t="shared" si="70"/>
        <v>1.82</v>
      </c>
      <c r="P375" s="59">
        <f t="shared" si="65"/>
        <v>0.2366</v>
      </c>
      <c r="Q375" s="59">
        <f>F375*O375+表2[[#This Row],[合计暂定数量]]*表2[[#This Row],[税率（13%）]]</f>
        <v>34.19836875</v>
      </c>
      <c r="R375" s="63">
        <f t="shared" si="66"/>
        <v>1.82</v>
      </c>
      <c r="S375" s="63">
        <f t="shared" si="67"/>
        <v>-1.717625</v>
      </c>
    </row>
    <row r="376" s="23" customFormat="1" spans="1:19">
      <c r="A376" s="38">
        <f t="shared" si="73"/>
        <v>374</v>
      </c>
      <c r="B376" s="39" t="s">
        <v>348</v>
      </c>
      <c r="C376" s="39" t="s">
        <v>21</v>
      </c>
      <c r="D376" s="39" t="s">
        <v>22</v>
      </c>
      <c r="E376" s="39" t="s">
        <v>355</v>
      </c>
      <c r="F376" s="40">
        <v>15</v>
      </c>
      <c r="G376" s="39" t="s">
        <v>93</v>
      </c>
      <c r="H376" s="41">
        <v>3.9</v>
      </c>
      <c r="I376" s="39">
        <v>4.095</v>
      </c>
      <c r="J376" s="39">
        <v>4.134</v>
      </c>
      <c r="K376" s="56">
        <v>4.043</v>
      </c>
      <c r="L376" s="39">
        <f t="shared" si="64"/>
        <v>0.52559</v>
      </c>
      <c r="M376" s="39">
        <f>F376*K376+表2[[#This Row],[合计暂定数量]]*表2[[#This Row],[税率（13%）]]</f>
        <v>68.52885</v>
      </c>
      <c r="N376" s="57">
        <v>1.82</v>
      </c>
      <c r="O376" s="57">
        <f t="shared" si="70"/>
        <v>1.82</v>
      </c>
      <c r="P376" s="59">
        <f t="shared" si="65"/>
        <v>0.2366</v>
      </c>
      <c r="Q376" s="59">
        <f>F376*O376+表2[[#This Row],[合计暂定数量]]*表2[[#This Row],[税率（13%）]]</f>
        <v>35.18385</v>
      </c>
      <c r="R376" s="63">
        <f t="shared" si="66"/>
        <v>1.82</v>
      </c>
      <c r="S376" s="63">
        <f t="shared" si="67"/>
        <v>-2.223</v>
      </c>
    </row>
    <row r="377" s="23" customFormat="1" spans="1:19">
      <c r="A377" s="38">
        <f t="shared" si="73"/>
        <v>375</v>
      </c>
      <c r="B377" s="39" t="s">
        <v>356</v>
      </c>
      <c r="C377" s="39" t="s">
        <v>21</v>
      </c>
      <c r="D377" s="39" t="s">
        <v>22</v>
      </c>
      <c r="E377" s="39" t="s">
        <v>349</v>
      </c>
      <c r="F377" s="40">
        <v>5</v>
      </c>
      <c r="G377" s="39" t="s">
        <v>93</v>
      </c>
      <c r="H377" s="41">
        <v>0.975</v>
      </c>
      <c r="I377" s="39">
        <v>1.02375</v>
      </c>
      <c r="J377" s="39">
        <v>1.0335</v>
      </c>
      <c r="K377" s="56">
        <v>1.01075</v>
      </c>
      <c r="L377" s="39">
        <f t="shared" si="64"/>
        <v>0.1313975</v>
      </c>
      <c r="M377" s="39">
        <f>F377*K377+表2[[#This Row],[合计暂定数量]]*表2[[#This Row],[税率（13%）]]</f>
        <v>5.7107375</v>
      </c>
      <c r="N377" s="57">
        <v>1.82</v>
      </c>
      <c r="O377" s="57">
        <f t="shared" si="70"/>
        <v>1.01075</v>
      </c>
      <c r="P377" s="59">
        <f t="shared" si="65"/>
        <v>0.1313975</v>
      </c>
      <c r="Q377" s="59">
        <f>F377*O377+表2[[#This Row],[合计暂定数量]]*表2[[#This Row],[税率（13%）]]</f>
        <v>5.7107375</v>
      </c>
      <c r="R377" s="63">
        <f t="shared" si="66"/>
        <v>0</v>
      </c>
      <c r="S377" s="63">
        <f t="shared" si="67"/>
        <v>0.80925</v>
      </c>
    </row>
    <row r="378" s="23" customFormat="1" spans="1:19">
      <c r="A378" s="38">
        <f t="shared" si="73"/>
        <v>376</v>
      </c>
      <c r="B378" s="39" t="s">
        <v>356</v>
      </c>
      <c r="C378" s="39" t="s">
        <v>21</v>
      </c>
      <c r="D378" s="39" t="s">
        <v>22</v>
      </c>
      <c r="E378" s="39" t="s">
        <v>350</v>
      </c>
      <c r="F378" s="40">
        <v>5</v>
      </c>
      <c r="G378" s="39" t="s">
        <v>93</v>
      </c>
      <c r="H378" s="41">
        <v>1.4625</v>
      </c>
      <c r="I378" s="39">
        <v>1.535625</v>
      </c>
      <c r="J378" s="39">
        <v>1.55025</v>
      </c>
      <c r="K378" s="56">
        <v>1.516125</v>
      </c>
      <c r="L378" s="39">
        <f t="shared" si="64"/>
        <v>0.19709625</v>
      </c>
      <c r="M378" s="39">
        <f>F378*K378+表2[[#This Row],[合计暂定数量]]*表2[[#This Row],[税率（13%）]]</f>
        <v>8.56610625</v>
      </c>
      <c r="N378" s="57">
        <v>1.82</v>
      </c>
      <c r="O378" s="57">
        <f t="shared" si="70"/>
        <v>1.516125</v>
      </c>
      <c r="P378" s="59">
        <f t="shared" si="65"/>
        <v>0.19709625</v>
      </c>
      <c r="Q378" s="59">
        <f>F378*O378+表2[[#This Row],[合计暂定数量]]*表2[[#This Row],[税率（13%）]]</f>
        <v>8.56610625</v>
      </c>
      <c r="R378" s="63">
        <f t="shared" si="66"/>
        <v>0</v>
      </c>
      <c r="S378" s="63">
        <f t="shared" si="67"/>
        <v>0.303875</v>
      </c>
    </row>
    <row r="379" s="23" customFormat="1" spans="1:19">
      <c r="A379" s="38">
        <f t="shared" si="73"/>
        <v>377</v>
      </c>
      <c r="B379" s="39" t="s">
        <v>356</v>
      </c>
      <c r="C379" s="39" t="s">
        <v>21</v>
      </c>
      <c r="D379" s="39" t="s">
        <v>22</v>
      </c>
      <c r="E379" s="39" t="s">
        <v>351</v>
      </c>
      <c r="F379" s="40">
        <v>5</v>
      </c>
      <c r="G379" s="39" t="s">
        <v>93</v>
      </c>
      <c r="H379" s="41">
        <v>1.95</v>
      </c>
      <c r="I379" s="39">
        <v>2.0475</v>
      </c>
      <c r="J379" s="39">
        <v>2.067</v>
      </c>
      <c r="K379" s="56">
        <v>2.0215</v>
      </c>
      <c r="L379" s="39">
        <f t="shared" si="64"/>
        <v>0.262795</v>
      </c>
      <c r="M379" s="39">
        <f>F379*K379+表2[[#This Row],[合计暂定数量]]*表2[[#This Row],[税率（13%）]]</f>
        <v>11.421475</v>
      </c>
      <c r="N379" s="57">
        <v>2.71</v>
      </c>
      <c r="O379" s="57">
        <f t="shared" si="70"/>
        <v>2.0215</v>
      </c>
      <c r="P379" s="59">
        <f t="shared" si="65"/>
        <v>0.262795</v>
      </c>
      <c r="Q379" s="59">
        <f>F379*O379+表2[[#This Row],[合计暂定数量]]*表2[[#This Row],[税率（13%）]]</f>
        <v>11.421475</v>
      </c>
      <c r="R379" s="63">
        <f t="shared" si="66"/>
        <v>0</v>
      </c>
      <c r="S379" s="63">
        <f t="shared" si="67"/>
        <v>0.6885</v>
      </c>
    </row>
    <row r="380" s="23" customFormat="1" spans="1:19">
      <c r="A380" s="38">
        <f t="shared" si="73"/>
        <v>378</v>
      </c>
      <c r="B380" s="39" t="s">
        <v>356</v>
      </c>
      <c r="C380" s="39" t="s">
        <v>21</v>
      </c>
      <c r="D380" s="39" t="s">
        <v>22</v>
      </c>
      <c r="E380" s="39" t="s">
        <v>352</v>
      </c>
      <c r="F380" s="40">
        <v>5</v>
      </c>
      <c r="G380" s="39" t="s">
        <v>93</v>
      </c>
      <c r="H380" s="41">
        <v>2.4375</v>
      </c>
      <c r="I380" s="39">
        <v>2.559375</v>
      </c>
      <c r="J380" s="39">
        <v>2.58375</v>
      </c>
      <c r="K380" s="56">
        <v>2.526875</v>
      </c>
      <c r="L380" s="39">
        <f t="shared" si="64"/>
        <v>0.32849375</v>
      </c>
      <c r="M380" s="39">
        <f>F380*K380+表2[[#This Row],[合计暂定数量]]*表2[[#This Row],[税率（13%）]]</f>
        <v>14.27684375</v>
      </c>
      <c r="N380" s="57">
        <v>4.51</v>
      </c>
      <c r="O380" s="57">
        <f t="shared" si="70"/>
        <v>2.526875</v>
      </c>
      <c r="P380" s="59">
        <f t="shared" si="65"/>
        <v>0.32849375</v>
      </c>
      <c r="Q380" s="59">
        <f>F380*O380+表2[[#This Row],[合计暂定数量]]*表2[[#This Row],[税率（13%）]]</f>
        <v>14.27684375</v>
      </c>
      <c r="R380" s="63">
        <f t="shared" si="66"/>
        <v>0</v>
      </c>
      <c r="S380" s="63">
        <f t="shared" si="67"/>
        <v>1.983125</v>
      </c>
    </row>
    <row r="381" s="23" customFormat="1" spans="1:19">
      <c r="A381" s="38">
        <f t="shared" si="73"/>
        <v>379</v>
      </c>
      <c r="B381" s="39" t="s">
        <v>356</v>
      </c>
      <c r="C381" s="39" t="s">
        <v>21</v>
      </c>
      <c r="D381" s="39" t="s">
        <v>22</v>
      </c>
      <c r="E381" s="39" t="s">
        <v>353</v>
      </c>
      <c r="F381" s="40">
        <v>5</v>
      </c>
      <c r="G381" s="39" t="s">
        <v>93</v>
      </c>
      <c r="H381" s="41">
        <v>2.925</v>
      </c>
      <c r="I381" s="39">
        <v>3.07125</v>
      </c>
      <c r="J381" s="39">
        <v>3.1005</v>
      </c>
      <c r="K381" s="56">
        <v>3.03225</v>
      </c>
      <c r="L381" s="39">
        <f t="shared" si="64"/>
        <v>0.3941925</v>
      </c>
      <c r="M381" s="39">
        <f>F381*K381+表2[[#This Row],[合计暂定数量]]*表2[[#This Row],[税率（13%）]]</f>
        <v>17.1322125</v>
      </c>
      <c r="N381" s="57">
        <v>4.51</v>
      </c>
      <c r="O381" s="57">
        <f t="shared" si="70"/>
        <v>3.03225</v>
      </c>
      <c r="P381" s="59">
        <f t="shared" si="65"/>
        <v>0.3941925</v>
      </c>
      <c r="Q381" s="59">
        <f>F381*O381+表2[[#This Row],[合计暂定数量]]*表2[[#This Row],[税率（13%）]]</f>
        <v>17.1322125</v>
      </c>
      <c r="R381" s="63">
        <f t="shared" si="66"/>
        <v>0</v>
      </c>
      <c r="S381" s="63">
        <f t="shared" si="67"/>
        <v>1.47775</v>
      </c>
    </row>
    <row r="382" s="23" customFormat="1" spans="1:19">
      <c r="A382" s="38">
        <f t="shared" ref="A382:A391" si="74">ROW()-2</f>
        <v>380</v>
      </c>
      <c r="B382" s="39" t="s">
        <v>356</v>
      </c>
      <c r="C382" s="39" t="s">
        <v>21</v>
      </c>
      <c r="D382" s="39" t="s">
        <v>22</v>
      </c>
      <c r="E382" s="39" t="s">
        <v>354</v>
      </c>
      <c r="F382" s="40">
        <v>5</v>
      </c>
      <c r="G382" s="39" t="s">
        <v>93</v>
      </c>
      <c r="H382" s="41">
        <v>3.4125</v>
      </c>
      <c r="I382" s="39">
        <v>3.583125</v>
      </c>
      <c r="J382" s="39">
        <v>3.61725</v>
      </c>
      <c r="K382" s="56">
        <v>3.537625</v>
      </c>
      <c r="L382" s="39">
        <f t="shared" si="64"/>
        <v>0.45989125</v>
      </c>
      <c r="M382" s="39">
        <f>F382*K382+表2[[#This Row],[合计暂定数量]]*表2[[#This Row],[税率（13%）]]</f>
        <v>19.98758125</v>
      </c>
      <c r="N382" s="57">
        <v>5.42</v>
      </c>
      <c r="O382" s="57">
        <f t="shared" si="70"/>
        <v>3.537625</v>
      </c>
      <c r="P382" s="59">
        <f t="shared" si="65"/>
        <v>0.45989125</v>
      </c>
      <c r="Q382" s="59">
        <f>F382*O382+表2[[#This Row],[合计暂定数量]]*表2[[#This Row],[税率（13%）]]</f>
        <v>19.98758125</v>
      </c>
      <c r="R382" s="63">
        <f t="shared" si="66"/>
        <v>0</v>
      </c>
      <c r="S382" s="63">
        <f t="shared" si="67"/>
        <v>1.882375</v>
      </c>
    </row>
    <row r="383" s="23" customFormat="1" spans="1:19">
      <c r="A383" s="38">
        <f t="shared" si="74"/>
        <v>381</v>
      </c>
      <c r="B383" s="39" t="s">
        <v>356</v>
      </c>
      <c r="C383" s="39" t="s">
        <v>21</v>
      </c>
      <c r="D383" s="39" t="s">
        <v>22</v>
      </c>
      <c r="E383" s="39" t="s">
        <v>355</v>
      </c>
      <c r="F383" s="40">
        <v>5</v>
      </c>
      <c r="G383" s="39" t="s">
        <v>93</v>
      </c>
      <c r="H383" s="41">
        <v>3.9</v>
      </c>
      <c r="I383" s="39">
        <v>4.095</v>
      </c>
      <c r="J383" s="39">
        <v>4.134</v>
      </c>
      <c r="K383" s="56">
        <v>4.043</v>
      </c>
      <c r="L383" s="39">
        <f t="shared" si="64"/>
        <v>0.52559</v>
      </c>
      <c r="M383" s="39">
        <f>F383*K383+表2[[#This Row],[合计暂定数量]]*表2[[#This Row],[税率（13%）]]</f>
        <v>22.84295</v>
      </c>
      <c r="N383" s="57">
        <v>5.42</v>
      </c>
      <c r="O383" s="57">
        <f t="shared" si="70"/>
        <v>4.043</v>
      </c>
      <c r="P383" s="59">
        <f t="shared" si="65"/>
        <v>0.52559</v>
      </c>
      <c r="Q383" s="59">
        <f>F383*O383+表2[[#This Row],[合计暂定数量]]*表2[[#This Row],[税率（13%）]]</f>
        <v>22.84295</v>
      </c>
      <c r="R383" s="63">
        <f t="shared" si="66"/>
        <v>0</v>
      </c>
      <c r="S383" s="63">
        <f t="shared" si="67"/>
        <v>1.377</v>
      </c>
    </row>
    <row r="384" s="23" customFormat="1" spans="1:19">
      <c r="A384" s="38">
        <f t="shared" si="74"/>
        <v>382</v>
      </c>
      <c r="B384" s="39" t="s">
        <v>357</v>
      </c>
      <c r="C384" s="39" t="s">
        <v>21</v>
      </c>
      <c r="D384" s="39" t="s">
        <v>22</v>
      </c>
      <c r="E384" s="39" t="s">
        <v>358</v>
      </c>
      <c r="F384" s="40">
        <v>5</v>
      </c>
      <c r="G384" s="39" t="s">
        <v>114</v>
      </c>
      <c r="H384" s="41">
        <v>0.975</v>
      </c>
      <c r="I384" s="39">
        <v>1.02375</v>
      </c>
      <c r="J384" s="39">
        <v>1.0335</v>
      </c>
      <c r="K384" s="56">
        <v>1.01075</v>
      </c>
      <c r="L384" s="39">
        <f t="shared" si="64"/>
        <v>0.1313975</v>
      </c>
      <c r="M384" s="39">
        <f>F384*K384+表2[[#This Row],[合计暂定数量]]*表2[[#This Row],[税率（13%）]]</f>
        <v>5.7107375</v>
      </c>
      <c r="N384" s="57">
        <v>2.71</v>
      </c>
      <c r="O384" s="57">
        <f t="shared" si="70"/>
        <v>1.01075</v>
      </c>
      <c r="P384" s="59">
        <f t="shared" si="65"/>
        <v>0.1313975</v>
      </c>
      <c r="Q384" s="59">
        <f>F384*O384+表2[[#This Row],[合计暂定数量]]*表2[[#This Row],[税率（13%）]]</f>
        <v>5.7107375</v>
      </c>
      <c r="R384" s="63">
        <f t="shared" si="66"/>
        <v>0</v>
      </c>
      <c r="S384" s="63">
        <f t="shared" si="67"/>
        <v>1.69925</v>
      </c>
    </row>
    <row r="385" s="23" customFormat="1" spans="1:19">
      <c r="A385" s="38">
        <f t="shared" si="74"/>
        <v>383</v>
      </c>
      <c r="B385" s="39" t="s">
        <v>357</v>
      </c>
      <c r="C385" s="39" t="s">
        <v>21</v>
      </c>
      <c r="D385" s="39" t="s">
        <v>22</v>
      </c>
      <c r="E385" s="39" t="s">
        <v>359</v>
      </c>
      <c r="F385" s="40">
        <v>5</v>
      </c>
      <c r="G385" s="39" t="s">
        <v>114</v>
      </c>
      <c r="H385" s="41">
        <v>1.95</v>
      </c>
      <c r="I385" s="39">
        <v>2.0475</v>
      </c>
      <c r="J385" s="39">
        <v>2.067</v>
      </c>
      <c r="K385" s="56">
        <v>2.0215</v>
      </c>
      <c r="L385" s="39">
        <f t="shared" si="64"/>
        <v>0.262795</v>
      </c>
      <c r="M385" s="39">
        <f>F385*K385+表2[[#This Row],[合计暂定数量]]*表2[[#This Row],[税率（13%）]]</f>
        <v>11.421475</v>
      </c>
      <c r="N385" s="57">
        <v>3.65</v>
      </c>
      <c r="O385" s="57">
        <f t="shared" si="70"/>
        <v>2.0215</v>
      </c>
      <c r="P385" s="59">
        <f t="shared" si="65"/>
        <v>0.262795</v>
      </c>
      <c r="Q385" s="59">
        <f>F385*O385+表2[[#This Row],[合计暂定数量]]*表2[[#This Row],[税率（13%）]]</f>
        <v>11.421475</v>
      </c>
      <c r="R385" s="63">
        <f t="shared" si="66"/>
        <v>0</v>
      </c>
      <c r="S385" s="63">
        <f t="shared" si="67"/>
        <v>1.6285</v>
      </c>
    </row>
    <row r="386" s="23" customFormat="1" spans="1:19">
      <c r="A386" s="38">
        <f t="shared" si="74"/>
        <v>384</v>
      </c>
      <c r="B386" s="39" t="s">
        <v>357</v>
      </c>
      <c r="C386" s="39" t="s">
        <v>21</v>
      </c>
      <c r="D386" s="39" t="s">
        <v>22</v>
      </c>
      <c r="E386" s="39" t="s">
        <v>360</v>
      </c>
      <c r="F386" s="40">
        <v>5</v>
      </c>
      <c r="G386" s="39" t="s">
        <v>114</v>
      </c>
      <c r="H386" s="41">
        <v>2.925</v>
      </c>
      <c r="I386" s="39">
        <v>3.07125</v>
      </c>
      <c r="J386" s="39">
        <v>3.1005</v>
      </c>
      <c r="K386" s="56">
        <v>3.03225</v>
      </c>
      <c r="L386" s="39">
        <f t="shared" si="64"/>
        <v>0.3941925</v>
      </c>
      <c r="M386" s="39">
        <f>F386*K386+表2[[#This Row],[合计暂定数量]]*表2[[#This Row],[税率（13%）]]</f>
        <v>17.1322125</v>
      </c>
      <c r="N386" s="57">
        <v>4.51</v>
      </c>
      <c r="O386" s="57">
        <f t="shared" si="70"/>
        <v>3.03225</v>
      </c>
      <c r="P386" s="59">
        <f t="shared" si="65"/>
        <v>0.3941925</v>
      </c>
      <c r="Q386" s="59">
        <f>F386*O386+表2[[#This Row],[合计暂定数量]]*表2[[#This Row],[税率（13%）]]</f>
        <v>17.1322125</v>
      </c>
      <c r="R386" s="63">
        <f t="shared" si="66"/>
        <v>0</v>
      </c>
      <c r="S386" s="63">
        <f t="shared" si="67"/>
        <v>1.47775</v>
      </c>
    </row>
    <row r="387" s="23" customFormat="1" spans="1:19">
      <c r="A387" s="38">
        <f t="shared" si="74"/>
        <v>385</v>
      </c>
      <c r="B387" s="39" t="s">
        <v>357</v>
      </c>
      <c r="C387" s="39" t="s">
        <v>21</v>
      </c>
      <c r="D387" s="39" t="s">
        <v>22</v>
      </c>
      <c r="E387" s="39" t="s">
        <v>361</v>
      </c>
      <c r="F387" s="40">
        <v>5</v>
      </c>
      <c r="G387" s="39" t="s">
        <v>114</v>
      </c>
      <c r="H387" s="41">
        <v>3.9</v>
      </c>
      <c r="I387" s="39">
        <v>4.095</v>
      </c>
      <c r="J387" s="39">
        <v>4.134</v>
      </c>
      <c r="K387" s="56">
        <v>4.043</v>
      </c>
      <c r="L387" s="39">
        <f t="shared" si="64"/>
        <v>0.52559</v>
      </c>
      <c r="M387" s="39">
        <f>F387*K387+表2[[#This Row],[合计暂定数量]]*表2[[#This Row],[税率（13%）]]</f>
        <v>22.84295</v>
      </c>
      <c r="N387" s="57">
        <v>4.51</v>
      </c>
      <c r="O387" s="57">
        <f t="shared" si="70"/>
        <v>4.043</v>
      </c>
      <c r="P387" s="59">
        <f t="shared" si="65"/>
        <v>0.52559</v>
      </c>
      <c r="Q387" s="59">
        <f>F387*O387+表2[[#This Row],[合计暂定数量]]*表2[[#This Row],[税率（13%）]]</f>
        <v>22.84295</v>
      </c>
      <c r="R387" s="63">
        <f t="shared" si="66"/>
        <v>0</v>
      </c>
      <c r="S387" s="63">
        <f t="shared" si="67"/>
        <v>0.467</v>
      </c>
    </row>
    <row r="388" s="23" customFormat="1" spans="1:19">
      <c r="A388" s="38">
        <f t="shared" si="74"/>
        <v>386</v>
      </c>
      <c r="B388" s="39" t="s">
        <v>357</v>
      </c>
      <c r="C388" s="39" t="s">
        <v>21</v>
      </c>
      <c r="D388" s="39" t="s">
        <v>22</v>
      </c>
      <c r="E388" s="39" t="s">
        <v>362</v>
      </c>
      <c r="F388" s="40">
        <v>5</v>
      </c>
      <c r="G388" s="39" t="s">
        <v>114</v>
      </c>
      <c r="H388" s="41">
        <v>4.875</v>
      </c>
      <c r="I388" s="39">
        <v>5.11875</v>
      </c>
      <c r="J388" s="39">
        <v>5.1675</v>
      </c>
      <c r="K388" s="56">
        <v>5.05375</v>
      </c>
      <c r="L388" s="39">
        <f t="shared" ref="L388:L451" si="75">K388*0.13</f>
        <v>0.6569875</v>
      </c>
      <c r="M388" s="39">
        <f>F388*K388+表2[[#This Row],[合计暂定数量]]*表2[[#This Row],[税率（13%）]]</f>
        <v>28.5536875</v>
      </c>
      <c r="N388" s="57">
        <v>6.32</v>
      </c>
      <c r="O388" s="57">
        <f t="shared" si="70"/>
        <v>5.05375</v>
      </c>
      <c r="P388" s="59">
        <f t="shared" ref="P388:P451" si="76">O388*0.13</f>
        <v>0.6569875</v>
      </c>
      <c r="Q388" s="59">
        <f>F388*O388+表2[[#This Row],[合计暂定数量]]*表2[[#This Row],[税率（13%）]]</f>
        <v>28.5536875</v>
      </c>
      <c r="R388" s="63">
        <f t="shared" ref="R388:R451" si="77">IF(K388&gt;N388,N388,0)</f>
        <v>0</v>
      </c>
      <c r="S388" s="63">
        <f t="shared" ref="S388:S451" si="78">N388-K388</f>
        <v>1.26625</v>
      </c>
    </row>
    <row r="389" s="23" customFormat="1" spans="1:19">
      <c r="A389" s="38">
        <f t="shared" si="74"/>
        <v>387</v>
      </c>
      <c r="B389" s="39" t="s">
        <v>357</v>
      </c>
      <c r="C389" s="39" t="s">
        <v>21</v>
      </c>
      <c r="D389" s="39" t="s">
        <v>22</v>
      </c>
      <c r="E389" s="39" t="s">
        <v>363</v>
      </c>
      <c r="F389" s="40">
        <v>5</v>
      </c>
      <c r="G389" s="39" t="s">
        <v>114</v>
      </c>
      <c r="H389" s="41">
        <v>5.85</v>
      </c>
      <c r="I389" s="39">
        <v>6.1425</v>
      </c>
      <c r="J389" s="39">
        <v>6.201</v>
      </c>
      <c r="K389" s="56">
        <v>6.0645</v>
      </c>
      <c r="L389" s="39">
        <f t="shared" si="75"/>
        <v>0.788385</v>
      </c>
      <c r="M389" s="39">
        <f>F389*K389+表2[[#This Row],[合计暂定数量]]*表2[[#This Row],[税率（13%）]]</f>
        <v>34.264425</v>
      </c>
      <c r="N389" s="57">
        <v>6.32</v>
      </c>
      <c r="O389" s="57">
        <f t="shared" si="70"/>
        <v>6.0645</v>
      </c>
      <c r="P389" s="59">
        <f t="shared" si="76"/>
        <v>0.788385</v>
      </c>
      <c r="Q389" s="59">
        <f>F389*O389+表2[[#This Row],[合计暂定数量]]*表2[[#This Row],[税率（13%）]]</f>
        <v>34.264425</v>
      </c>
      <c r="R389" s="63">
        <f t="shared" si="77"/>
        <v>0</v>
      </c>
      <c r="S389" s="63">
        <f t="shared" si="78"/>
        <v>0.255500000000001</v>
      </c>
    </row>
    <row r="390" s="23" customFormat="1" spans="1:19">
      <c r="A390" s="38">
        <f t="shared" si="74"/>
        <v>388</v>
      </c>
      <c r="B390" s="39" t="s">
        <v>357</v>
      </c>
      <c r="C390" s="39" t="s">
        <v>21</v>
      </c>
      <c r="D390" s="39" t="s">
        <v>22</v>
      </c>
      <c r="E390" s="39" t="s">
        <v>364</v>
      </c>
      <c r="F390" s="40">
        <v>5</v>
      </c>
      <c r="G390" s="39" t="s">
        <v>114</v>
      </c>
      <c r="H390" s="41">
        <v>6.825</v>
      </c>
      <c r="I390" s="39">
        <v>7.16625</v>
      </c>
      <c r="J390" s="39">
        <v>7.2345</v>
      </c>
      <c r="K390" s="56">
        <v>7.07525</v>
      </c>
      <c r="L390" s="39">
        <f t="shared" si="75"/>
        <v>0.9197825</v>
      </c>
      <c r="M390" s="39">
        <f>F390*K390+表2[[#This Row],[合计暂定数量]]*表2[[#This Row],[税率（13%）]]</f>
        <v>39.9751625</v>
      </c>
      <c r="N390" s="57">
        <v>8.13</v>
      </c>
      <c r="O390" s="57">
        <f t="shared" si="70"/>
        <v>7.07525</v>
      </c>
      <c r="P390" s="59">
        <f t="shared" si="76"/>
        <v>0.9197825</v>
      </c>
      <c r="Q390" s="59">
        <f>F390*O390+表2[[#This Row],[合计暂定数量]]*表2[[#This Row],[税率（13%）]]</f>
        <v>39.9751625</v>
      </c>
      <c r="R390" s="63">
        <f t="shared" si="77"/>
        <v>0</v>
      </c>
      <c r="S390" s="63">
        <f t="shared" si="78"/>
        <v>1.05475</v>
      </c>
    </row>
    <row r="391" s="23" customFormat="1" spans="1:19">
      <c r="A391" s="38">
        <f t="shared" si="74"/>
        <v>389</v>
      </c>
      <c r="B391" s="39" t="s">
        <v>357</v>
      </c>
      <c r="C391" s="39" t="s">
        <v>21</v>
      </c>
      <c r="D391" s="39" t="s">
        <v>22</v>
      </c>
      <c r="E391" s="39" t="s">
        <v>365</v>
      </c>
      <c r="F391" s="40">
        <v>5</v>
      </c>
      <c r="G391" s="39" t="s">
        <v>114</v>
      </c>
      <c r="H391" s="41">
        <v>7.8</v>
      </c>
      <c r="I391" s="39">
        <v>8.19</v>
      </c>
      <c r="J391" s="39">
        <v>8.268</v>
      </c>
      <c r="K391" s="56">
        <v>8.086</v>
      </c>
      <c r="L391" s="39">
        <f t="shared" si="75"/>
        <v>1.05118</v>
      </c>
      <c r="M391" s="39">
        <f>F391*K391+表2[[#This Row],[合计暂定数量]]*表2[[#This Row],[税率（13%）]]</f>
        <v>45.6859</v>
      </c>
      <c r="N391" s="57">
        <v>11.74</v>
      </c>
      <c r="O391" s="57">
        <f t="shared" si="70"/>
        <v>8.086</v>
      </c>
      <c r="P391" s="59">
        <f t="shared" si="76"/>
        <v>1.05118</v>
      </c>
      <c r="Q391" s="59">
        <f>F391*O391+表2[[#This Row],[合计暂定数量]]*表2[[#This Row],[税率（13%）]]</f>
        <v>45.6859</v>
      </c>
      <c r="R391" s="63">
        <f t="shared" si="77"/>
        <v>0</v>
      </c>
      <c r="S391" s="63">
        <f t="shared" si="78"/>
        <v>3.654</v>
      </c>
    </row>
    <row r="392" s="23" customFormat="1" spans="1:19">
      <c r="A392" s="38">
        <f t="shared" ref="A392:A401" si="79">ROW()-2</f>
        <v>390</v>
      </c>
      <c r="B392" s="39" t="s">
        <v>357</v>
      </c>
      <c r="C392" s="39" t="s">
        <v>21</v>
      </c>
      <c r="D392" s="39" t="s">
        <v>22</v>
      </c>
      <c r="E392" s="39" t="s">
        <v>366</v>
      </c>
      <c r="F392" s="40">
        <v>5</v>
      </c>
      <c r="G392" s="39" t="s">
        <v>114</v>
      </c>
      <c r="H392" s="41">
        <v>8.775</v>
      </c>
      <c r="I392" s="39">
        <v>9.21375</v>
      </c>
      <c r="J392" s="39">
        <v>9.3015</v>
      </c>
      <c r="K392" s="56">
        <v>9.09675</v>
      </c>
      <c r="L392" s="39">
        <f t="shared" si="75"/>
        <v>1.1825775</v>
      </c>
      <c r="M392" s="39">
        <f>F392*K392+表2[[#This Row],[合计暂定数量]]*表2[[#This Row],[税率（13%）]]</f>
        <v>51.3966375</v>
      </c>
      <c r="N392" s="57">
        <v>14.46</v>
      </c>
      <c r="O392" s="57">
        <f t="shared" si="70"/>
        <v>9.09675</v>
      </c>
      <c r="P392" s="59">
        <f t="shared" si="76"/>
        <v>1.1825775</v>
      </c>
      <c r="Q392" s="59">
        <f>F392*O392+表2[[#This Row],[合计暂定数量]]*表2[[#This Row],[税率（13%）]]</f>
        <v>51.3966375</v>
      </c>
      <c r="R392" s="63">
        <f t="shared" si="77"/>
        <v>0</v>
      </c>
      <c r="S392" s="63">
        <f t="shared" si="78"/>
        <v>5.36325</v>
      </c>
    </row>
    <row r="393" s="23" customFormat="1" spans="1:19">
      <c r="A393" s="38">
        <f t="shared" si="79"/>
        <v>391</v>
      </c>
      <c r="B393" s="39" t="s">
        <v>367</v>
      </c>
      <c r="C393" s="39" t="s">
        <v>21</v>
      </c>
      <c r="D393" s="39" t="s">
        <v>368</v>
      </c>
      <c r="E393" s="39" t="s">
        <v>369</v>
      </c>
      <c r="F393" s="40">
        <v>10</v>
      </c>
      <c r="G393" s="39" t="s">
        <v>93</v>
      </c>
      <c r="H393" s="41">
        <v>19.5</v>
      </c>
      <c r="I393" s="39">
        <v>22</v>
      </c>
      <c r="J393" s="39">
        <v>20.67</v>
      </c>
      <c r="K393" s="56">
        <v>20.7233333333333</v>
      </c>
      <c r="L393" s="39">
        <f t="shared" si="75"/>
        <v>2.69403333333333</v>
      </c>
      <c r="M393" s="39">
        <f>F393*K393+表2[[#This Row],[合计暂定数量]]*表2[[#This Row],[税率（13%）]]</f>
        <v>234.173666666667</v>
      </c>
      <c r="N393" s="57">
        <v>21.68</v>
      </c>
      <c r="O393" s="57">
        <f t="shared" si="70"/>
        <v>20.7233333333333</v>
      </c>
      <c r="P393" s="59">
        <f t="shared" si="76"/>
        <v>2.69403333333333</v>
      </c>
      <c r="Q393" s="59">
        <f>F393*O393+表2[[#This Row],[合计暂定数量]]*表2[[#This Row],[税率（13%）]]</f>
        <v>234.173666666667</v>
      </c>
      <c r="R393" s="63">
        <f t="shared" si="77"/>
        <v>0</v>
      </c>
      <c r="S393" s="63">
        <f t="shared" si="78"/>
        <v>0.956666666666667</v>
      </c>
    </row>
    <row r="394" s="23" customFormat="1" spans="1:19">
      <c r="A394" s="38">
        <f t="shared" si="79"/>
        <v>392</v>
      </c>
      <c r="B394" s="39" t="s">
        <v>367</v>
      </c>
      <c r="C394" s="39" t="s">
        <v>21</v>
      </c>
      <c r="D394" s="39" t="s">
        <v>368</v>
      </c>
      <c r="E394" s="39" t="s">
        <v>370</v>
      </c>
      <c r="F394" s="40">
        <v>10</v>
      </c>
      <c r="G394" s="39" t="s">
        <v>93</v>
      </c>
      <c r="H394" s="41">
        <v>21.45</v>
      </c>
      <c r="I394" s="39">
        <v>22.5225</v>
      </c>
      <c r="J394" s="39">
        <v>22.737</v>
      </c>
      <c r="K394" s="56">
        <v>22.2365</v>
      </c>
      <c r="L394" s="39">
        <f t="shared" si="75"/>
        <v>2.890745</v>
      </c>
      <c r="M394" s="39">
        <f>F394*K394+表2[[#This Row],[合计暂定数量]]*表2[[#This Row],[税率（13%）]]</f>
        <v>251.27245</v>
      </c>
      <c r="N394" s="57">
        <v>21.68</v>
      </c>
      <c r="O394" s="57">
        <f t="shared" si="70"/>
        <v>21.68</v>
      </c>
      <c r="P394" s="59">
        <f t="shared" si="76"/>
        <v>2.8184</v>
      </c>
      <c r="Q394" s="59">
        <f>F394*O394+表2[[#This Row],[合计暂定数量]]*表2[[#This Row],[税率（13%）]]</f>
        <v>245.70745</v>
      </c>
      <c r="R394" s="63">
        <f t="shared" si="77"/>
        <v>21.68</v>
      </c>
      <c r="S394" s="63">
        <f t="shared" si="78"/>
        <v>-0.556499999999996</v>
      </c>
    </row>
    <row r="395" s="23" customFormat="1" spans="1:19">
      <c r="A395" s="38">
        <f t="shared" si="79"/>
        <v>393</v>
      </c>
      <c r="B395" s="39" t="s">
        <v>367</v>
      </c>
      <c r="C395" s="39" t="s">
        <v>21</v>
      </c>
      <c r="D395" s="39" t="s">
        <v>368</v>
      </c>
      <c r="E395" s="39" t="s">
        <v>371</v>
      </c>
      <c r="F395" s="40">
        <v>10</v>
      </c>
      <c r="G395" s="39" t="s">
        <v>93</v>
      </c>
      <c r="H395" s="41">
        <v>25.35</v>
      </c>
      <c r="I395" s="39">
        <v>26.6175</v>
      </c>
      <c r="J395" s="39">
        <v>26.871</v>
      </c>
      <c r="K395" s="56">
        <v>26.2795</v>
      </c>
      <c r="L395" s="39">
        <f t="shared" si="75"/>
        <v>3.416335</v>
      </c>
      <c r="M395" s="39">
        <f>F395*K395+表2[[#This Row],[合计暂定数量]]*表2[[#This Row],[税率（13%）]]</f>
        <v>296.95835</v>
      </c>
      <c r="N395" s="57">
        <v>22.6</v>
      </c>
      <c r="O395" s="57">
        <f t="shared" si="70"/>
        <v>22.6</v>
      </c>
      <c r="P395" s="59">
        <f t="shared" si="76"/>
        <v>2.938</v>
      </c>
      <c r="Q395" s="59">
        <f>F395*O395+表2[[#This Row],[合计暂定数量]]*表2[[#This Row],[税率（13%）]]</f>
        <v>260.16335</v>
      </c>
      <c r="R395" s="63">
        <f t="shared" si="77"/>
        <v>22.6</v>
      </c>
      <c r="S395" s="63">
        <f t="shared" si="78"/>
        <v>-3.6795</v>
      </c>
    </row>
    <row r="396" s="23" customFormat="1" spans="1:19">
      <c r="A396" s="38">
        <f t="shared" si="79"/>
        <v>394</v>
      </c>
      <c r="B396" s="39" t="s">
        <v>367</v>
      </c>
      <c r="C396" s="39" t="s">
        <v>21</v>
      </c>
      <c r="D396" s="39" t="s">
        <v>368</v>
      </c>
      <c r="E396" s="39" t="s">
        <v>372</v>
      </c>
      <c r="F396" s="40">
        <v>10</v>
      </c>
      <c r="G396" s="39" t="s">
        <v>93</v>
      </c>
      <c r="H396" s="41">
        <v>30.225</v>
      </c>
      <c r="I396" s="39">
        <v>31.73625</v>
      </c>
      <c r="J396" s="39">
        <v>32.0385</v>
      </c>
      <c r="K396" s="56">
        <v>31.33325</v>
      </c>
      <c r="L396" s="39">
        <f t="shared" si="75"/>
        <v>4.0733225</v>
      </c>
      <c r="M396" s="39">
        <f>F396*K396+表2[[#This Row],[合计暂定数量]]*表2[[#This Row],[税率（13%）]]</f>
        <v>354.065725</v>
      </c>
      <c r="N396" s="57">
        <v>30.72</v>
      </c>
      <c r="O396" s="57">
        <f t="shared" si="70"/>
        <v>30.72</v>
      </c>
      <c r="P396" s="59">
        <f t="shared" si="76"/>
        <v>3.9936</v>
      </c>
      <c r="Q396" s="59">
        <f>F396*O396+表2[[#This Row],[合计暂定数量]]*表2[[#This Row],[税率（13%）]]</f>
        <v>347.933225</v>
      </c>
      <c r="R396" s="63">
        <f t="shared" si="77"/>
        <v>30.72</v>
      </c>
      <c r="S396" s="63">
        <f t="shared" si="78"/>
        <v>-0.613250000000004</v>
      </c>
    </row>
    <row r="397" s="23" customFormat="1" spans="1:19">
      <c r="A397" s="38">
        <f t="shared" si="79"/>
        <v>395</v>
      </c>
      <c r="B397" s="39" t="s">
        <v>367</v>
      </c>
      <c r="C397" s="39" t="s">
        <v>21</v>
      </c>
      <c r="D397" s="39" t="s">
        <v>368</v>
      </c>
      <c r="E397" s="39" t="s">
        <v>373</v>
      </c>
      <c r="F397" s="40">
        <v>10</v>
      </c>
      <c r="G397" s="39" t="s">
        <v>93</v>
      </c>
      <c r="H397" s="41">
        <v>36.075</v>
      </c>
      <c r="I397" s="39">
        <v>37.87875</v>
      </c>
      <c r="J397" s="39">
        <v>38.2395</v>
      </c>
      <c r="K397" s="56">
        <v>37.39775</v>
      </c>
      <c r="L397" s="39">
        <f t="shared" si="75"/>
        <v>4.8617075</v>
      </c>
      <c r="M397" s="39">
        <f>F397*K397+表2[[#This Row],[合计暂定数量]]*表2[[#This Row],[税率（13%）]]</f>
        <v>422.594575</v>
      </c>
      <c r="N397" s="57">
        <v>35.22</v>
      </c>
      <c r="O397" s="57">
        <f t="shared" si="70"/>
        <v>35.22</v>
      </c>
      <c r="P397" s="59">
        <f t="shared" si="76"/>
        <v>4.5786</v>
      </c>
      <c r="Q397" s="59">
        <f>F397*O397+表2[[#This Row],[合计暂定数量]]*表2[[#This Row],[税率（13%）]]</f>
        <v>400.817075</v>
      </c>
      <c r="R397" s="63">
        <f t="shared" si="77"/>
        <v>35.22</v>
      </c>
      <c r="S397" s="63">
        <f t="shared" si="78"/>
        <v>-2.17775</v>
      </c>
    </row>
    <row r="398" s="23" customFormat="1" spans="1:19">
      <c r="A398" s="38">
        <f t="shared" si="79"/>
        <v>396</v>
      </c>
      <c r="B398" s="39" t="s">
        <v>367</v>
      </c>
      <c r="C398" s="39" t="s">
        <v>21</v>
      </c>
      <c r="D398" s="39" t="s">
        <v>368</v>
      </c>
      <c r="E398" s="39" t="s">
        <v>374</v>
      </c>
      <c r="F398" s="40">
        <v>10</v>
      </c>
      <c r="G398" s="39" t="s">
        <v>93</v>
      </c>
      <c r="H398" s="41">
        <v>41.925</v>
      </c>
      <c r="I398" s="39">
        <v>44.02125</v>
      </c>
      <c r="J398" s="39">
        <v>44.4405</v>
      </c>
      <c r="K398" s="56">
        <v>43.46225</v>
      </c>
      <c r="L398" s="39">
        <f t="shared" si="75"/>
        <v>5.6500925</v>
      </c>
      <c r="M398" s="39">
        <f>F398*K398+表2[[#This Row],[合计暂定数量]]*表2[[#This Row],[税率（13%）]]</f>
        <v>491.123425</v>
      </c>
      <c r="N398" s="57">
        <v>44.27</v>
      </c>
      <c r="O398" s="57">
        <f t="shared" si="70"/>
        <v>43.46225</v>
      </c>
      <c r="P398" s="59">
        <f t="shared" si="76"/>
        <v>5.6500925</v>
      </c>
      <c r="Q398" s="59">
        <f>F398*O398+表2[[#This Row],[合计暂定数量]]*表2[[#This Row],[税率（13%）]]</f>
        <v>491.123425</v>
      </c>
      <c r="R398" s="63">
        <f t="shared" si="77"/>
        <v>0</v>
      </c>
      <c r="S398" s="63">
        <f t="shared" si="78"/>
        <v>0.807749999999999</v>
      </c>
    </row>
    <row r="399" s="23" customFormat="1" spans="1:19">
      <c r="A399" s="38">
        <f t="shared" si="79"/>
        <v>397</v>
      </c>
      <c r="B399" s="39" t="s">
        <v>367</v>
      </c>
      <c r="C399" s="39" t="s">
        <v>21</v>
      </c>
      <c r="D399" s="39" t="s">
        <v>368</v>
      </c>
      <c r="E399" s="39" t="s">
        <v>375</v>
      </c>
      <c r="F399" s="40">
        <v>10</v>
      </c>
      <c r="G399" s="39" t="s">
        <v>93</v>
      </c>
      <c r="H399" s="41">
        <v>49.725</v>
      </c>
      <c r="I399" s="39">
        <v>52.21125</v>
      </c>
      <c r="J399" s="39">
        <v>52.7085</v>
      </c>
      <c r="K399" s="56">
        <v>51.54825</v>
      </c>
      <c r="L399" s="39">
        <f t="shared" si="75"/>
        <v>6.7012725</v>
      </c>
      <c r="M399" s="39">
        <f>F399*K399+表2[[#This Row],[合计暂定数量]]*表2[[#This Row],[税率（13%）]]</f>
        <v>582.495225</v>
      </c>
      <c r="N399" s="57">
        <v>60.53</v>
      </c>
      <c r="O399" s="57">
        <f t="shared" si="70"/>
        <v>51.54825</v>
      </c>
      <c r="P399" s="59">
        <f t="shared" si="76"/>
        <v>6.7012725</v>
      </c>
      <c r="Q399" s="59">
        <f>F399*O399+表2[[#This Row],[合计暂定数量]]*表2[[#This Row],[税率（13%）]]</f>
        <v>582.495225</v>
      </c>
      <c r="R399" s="63">
        <f t="shared" si="77"/>
        <v>0</v>
      </c>
      <c r="S399" s="63">
        <f t="shared" si="78"/>
        <v>8.98175000000001</v>
      </c>
    </row>
    <row r="400" s="23" customFormat="1" spans="1:19">
      <c r="A400" s="38">
        <f t="shared" si="79"/>
        <v>398</v>
      </c>
      <c r="B400" s="39" t="s">
        <v>367</v>
      </c>
      <c r="C400" s="39" t="s">
        <v>21</v>
      </c>
      <c r="D400" s="39" t="s">
        <v>368</v>
      </c>
      <c r="E400" s="39" t="s">
        <v>376</v>
      </c>
      <c r="F400" s="40">
        <v>10</v>
      </c>
      <c r="G400" s="39" t="s">
        <v>93</v>
      </c>
      <c r="H400" s="41">
        <v>59.475</v>
      </c>
      <c r="I400" s="39">
        <v>62.44875</v>
      </c>
      <c r="J400" s="39">
        <v>63.0435</v>
      </c>
      <c r="K400" s="56">
        <v>61.65575</v>
      </c>
      <c r="L400" s="39">
        <f t="shared" si="75"/>
        <v>8.0152475</v>
      </c>
      <c r="M400" s="39">
        <f>F400*K400+表2[[#This Row],[合计暂定数量]]*表2[[#This Row],[税率（13%）]]</f>
        <v>696.709975</v>
      </c>
      <c r="N400" s="57">
        <v>61.44</v>
      </c>
      <c r="O400" s="57">
        <f t="shared" si="70"/>
        <v>61.44</v>
      </c>
      <c r="P400" s="59">
        <f t="shared" si="76"/>
        <v>7.9872</v>
      </c>
      <c r="Q400" s="59">
        <f>F400*O400+表2[[#This Row],[合计暂定数量]]*表2[[#This Row],[税率（13%）]]</f>
        <v>694.552475</v>
      </c>
      <c r="R400" s="63">
        <f t="shared" si="77"/>
        <v>61.44</v>
      </c>
      <c r="S400" s="63">
        <f t="shared" si="78"/>
        <v>-0.215750000000007</v>
      </c>
    </row>
    <row r="401" s="23" customFormat="1" spans="1:19">
      <c r="A401" s="38">
        <f t="shared" si="79"/>
        <v>399</v>
      </c>
      <c r="B401" s="39" t="s">
        <v>367</v>
      </c>
      <c r="C401" s="39" t="s">
        <v>21</v>
      </c>
      <c r="D401" s="39" t="s">
        <v>368</v>
      </c>
      <c r="E401" s="39" t="s">
        <v>377</v>
      </c>
      <c r="F401" s="40">
        <v>10</v>
      </c>
      <c r="G401" s="39" t="s">
        <v>93</v>
      </c>
      <c r="H401" s="41">
        <v>82.875</v>
      </c>
      <c r="I401" s="39">
        <v>87.01875</v>
      </c>
      <c r="J401" s="39">
        <v>87.8475</v>
      </c>
      <c r="K401" s="56">
        <v>85.91375</v>
      </c>
      <c r="L401" s="39">
        <f t="shared" si="75"/>
        <v>11.1687875</v>
      </c>
      <c r="M401" s="39">
        <f>F401*K401+表2[[#This Row],[合计暂定数量]]*表2[[#This Row],[税率（13%）]]</f>
        <v>970.825375</v>
      </c>
      <c r="N401" s="57">
        <v>92.16</v>
      </c>
      <c r="O401" s="57">
        <f t="shared" si="70"/>
        <v>85.91375</v>
      </c>
      <c r="P401" s="59">
        <f t="shared" si="76"/>
        <v>11.1687875</v>
      </c>
      <c r="Q401" s="59">
        <f>F401*O401+表2[[#This Row],[合计暂定数量]]*表2[[#This Row],[税率（13%）]]</f>
        <v>970.825375</v>
      </c>
      <c r="R401" s="63">
        <f t="shared" si="77"/>
        <v>0</v>
      </c>
      <c r="S401" s="63">
        <f t="shared" si="78"/>
        <v>6.24624999999999</v>
      </c>
    </row>
    <row r="402" s="23" customFormat="1" spans="1:19">
      <c r="A402" s="38">
        <f t="shared" ref="A402:A418" si="80">ROW()-2</f>
        <v>400</v>
      </c>
      <c r="B402" s="39" t="s">
        <v>367</v>
      </c>
      <c r="C402" s="39" t="s">
        <v>21</v>
      </c>
      <c r="D402" s="39" t="s">
        <v>368</v>
      </c>
      <c r="E402" s="39" t="s">
        <v>378</v>
      </c>
      <c r="F402" s="40">
        <v>10</v>
      </c>
      <c r="G402" s="39" t="s">
        <v>93</v>
      </c>
      <c r="H402" s="41">
        <v>102.375</v>
      </c>
      <c r="I402" s="39">
        <v>107.49375</v>
      </c>
      <c r="J402" s="39">
        <v>108.5175</v>
      </c>
      <c r="K402" s="56">
        <v>106.12875</v>
      </c>
      <c r="L402" s="39">
        <f t="shared" si="75"/>
        <v>13.7967375</v>
      </c>
      <c r="M402" s="39">
        <f>F402*K402+表2[[#This Row],[合计暂定数量]]*表2[[#This Row],[税率（13%）]]</f>
        <v>1199.254875</v>
      </c>
      <c r="N402" s="57">
        <v>102.1</v>
      </c>
      <c r="O402" s="57">
        <f t="shared" si="70"/>
        <v>102.1</v>
      </c>
      <c r="P402" s="59">
        <f t="shared" si="76"/>
        <v>13.273</v>
      </c>
      <c r="Q402" s="59">
        <f>F402*O402+表2[[#This Row],[合计暂定数量]]*表2[[#This Row],[税率（13%）]]</f>
        <v>1158.967375</v>
      </c>
      <c r="R402" s="63">
        <f t="shared" si="77"/>
        <v>102.1</v>
      </c>
      <c r="S402" s="63">
        <f t="shared" si="78"/>
        <v>-4.02875000000002</v>
      </c>
    </row>
    <row r="403" s="23" customFormat="1" spans="1:19">
      <c r="A403" s="46">
        <f t="shared" si="80"/>
        <v>401</v>
      </c>
      <c r="B403" s="47" t="s">
        <v>379</v>
      </c>
      <c r="C403" s="47" t="s">
        <v>21</v>
      </c>
      <c r="D403" s="47" t="s">
        <v>368</v>
      </c>
      <c r="E403" s="66" t="s">
        <v>380</v>
      </c>
      <c r="F403" s="48">
        <v>5</v>
      </c>
      <c r="G403" s="47" t="s">
        <v>93</v>
      </c>
      <c r="H403" s="41">
        <v>34.125</v>
      </c>
      <c r="I403" s="47">
        <v>35.83125</v>
      </c>
      <c r="J403" s="47">
        <v>36.1725</v>
      </c>
      <c r="K403" s="56">
        <v>35.37625</v>
      </c>
      <c r="L403" s="47">
        <f t="shared" si="75"/>
        <v>4.5989125</v>
      </c>
      <c r="M403" s="47">
        <f>F403*K403+表2[[#This Row],[合计暂定数量]]*表2[[#This Row],[税率（13%）]]</f>
        <v>199.8758125</v>
      </c>
      <c r="N403" s="60"/>
      <c r="O403" s="57">
        <f t="shared" ref="O403:O405" si="81">K403</f>
        <v>35.37625</v>
      </c>
      <c r="P403" s="59">
        <f t="shared" si="76"/>
        <v>4.5989125</v>
      </c>
      <c r="Q403" s="59">
        <f>F403*O403+表2[[#This Row],[合计暂定数量]]*表2[[#This Row],[税率（13%）]]</f>
        <v>199.8758125</v>
      </c>
      <c r="R403" s="63"/>
      <c r="S403" s="63">
        <f t="shared" si="78"/>
        <v>-35.37625</v>
      </c>
    </row>
    <row r="404" s="23" customFormat="1" spans="1:19">
      <c r="A404" s="46">
        <f t="shared" si="80"/>
        <v>402</v>
      </c>
      <c r="B404" s="47" t="s">
        <v>381</v>
      </c>
      <c r="C404" s="47" t="s">
        <v>21</v>
      </c>
      <c r="D404" s="47" t="s">
        <v>22</v>
      </c>
      <c r="E404" s="66" t="s">
        <v>382</v>
      </c>
      <c r="F404" s="48">
        <v>5</v>
      </c>
      <c r="G404" s="47" t="s">
        <v>114</v>
      </c>
      <c r="H404" s="41">
        <v>25.35</v>
      </c>
      <c r="I404" s="47">
        <v>26.6175</v>
      </c>
      <c r="J404" s="47">
        <v>26.871</v>
      </c>
      <c r="K404" s="56">
        <v>26.2795</v>
      </c>
      <c r="L404" s="47">
        <f t="shared" si="75"/>
        <v>3.416335</v>
      </c>
      <c r="M404" s="47">
        <f>F404*K404+表2[[#This Row],[合计暂定数量]]*表2[[#This Row],[税率（13%）]]</f>
        <v>148.479175</v>
      </c>
      <c r="N404" s="60"/>
      <c r="O404" s="57">
        <f t="shared" si="81"/>
        <v>26.2795</v>
      </c>
      <c r="P404" s="59">
        <f t="shared" si="76"/>
        <v>3.416335</v>
      </c>
      <c r="Q404" s="59">
        <f>F404*O404+表2[[#This Row],[合计暂定数量]]*表2[[#This Row],[税率（13%）]]</f>
        <v>148.479175</v>
      </c>
      <c r="R404" s="63"/>
      <c r="S404" s="63">
        <f t="shared" si="78"/>
        <v>-26.2795</v>
      </c>
    </row>
    <row r="405" s="23" customFormat="1" spans="1:19">
      <c r="A405" s="46">
        <f t="shared" si="80"/>
        <v>403</v>
      </c>
      <c r="B405" s="47" t="s">
        <v>381</v>
      </c>
      <c r="C405" s="47" t="s">
        <v>21</v>
      </c>
      <c r="D405" s="47" t="s">
        <v>22</v>
      </c>
      <c r="E405" s="66" t="s">
        <v>383</v>
      </c>
      <c r="F405" s="48">
        <v>5</v>
      </c>
      <c r="G405" s="47" t="s">
        <v>114</v>
      </c>
      <c r="H405" s="41">
        <v>40.95</v>
      </c>
      <c r="I405" s="47">
        <v>42.9975</v>
      </c>
      <c r="J405" s="47">
        <v>43.407</v>
      </c>
      <c r="K405" s="56">
        <v>42.4515</v>
      </c>
      <c r="L405" s="47">
        <f t="shared" si="75"/>
        <v>5.518695</v>
      </c>
      <c r="M405" s="47">
        <f>F405*K405+表2[[#This Row],[合计暂定数量]]*表2[[#This Row],[税率（13%）]]</f>
        <v>239.850975</v>
      </c>
      <c r="N405" s="60"/>
      <c r="O405" s="57">
        <f t="shared" si="81"/>
        <v>42.4515</v>
      </c>
      <c r="P405" s="59">
        <f t="shared" si="76"/>
        <v>5.518695</v>
      </c>
      <c r="Q405" s="59">
        <f>F405*O405+表2[[#This Row],[合计暂定数量]]*表2[[#This Row],[税率（13%）]]</f>
        <v>239.850975</v>
      </c>
      <c r="R405" s="63"/>
      <c r="S405" s="63">
        <f t="shared" si="78"/>
        <v>-42.4515</v>
      </c>
    </row>
    <row r="406" s="23" customFormat="1" spans="1:19">
      <c r="A406" s="38">
        <f t="shared" si="80"/>
        <v>404</v>
      </c>
      <c r="B406" s="39" t="s">
        <v>384</v>
      </c>
      <c r="C406" s="39" t="s">
        <v>21</v>
      </c>
      <c r="D406" s="39" t="s">
        <v>22</v>
      </c>
      <c r="E406" s="39" t="s">
        <v>385</v>
      </c>
      <c r="F406" s="40">
        <v>500</v>
      </c>
      <c r="G406" s="39" t="s">
        <v>266</v>
      </c>
      <c r="H406" s="41">
        <v>17.55</v>
      </c>
      <c r="I406" s="39">
        <v>18.4275</v>
      </c>
      <c r="J406" s="39">
        <v>18.603</v>
      </c>
      <c r="K406" s="56">
        <v>18.1935</v>
      </c>
      <c r="L406" s="39">
        <f t="shared" si="75"/>
        <v>2.365155</v>
      </c>
      <c r="M406" s="39">
        <f>F406*K406+表2[[#This Row],[合计暂定数量]]*表2[[#This Row],[税率（13%）]]</f>
        <v>10279.3275</v>
      </c>
      <c r="N406" s="57">
        <v>15.36</v>
      </c>
      <c r="O406" s="57">
        <f t="shared" si="70"/>
        <v>15.36</v>
      </c>
      <c r="P406" s="59">
        <f t="shared" si="76"/>
        <v>1.9968</v>
      </c>
      <c r="Q406" s="59">
        <f>F406*O406+表2[[#This Row],[合计暂定数量]]*表2[[#This Row],[税率（13%）]]</f>
        <v>8862.5775</v>
      </c>
      <c r="R406" s="63">
        <f t="shared" si="77"/>
        <v>15.36</v>
      </c>
      <c r="S406" s="63">
        <f t="shared" si="78"/>
        <v>-2.8335</v>
      </c>
    </row>
    <row r="407" s="23" customFormat="1" spans="1:19">
      <c r="A407" s="46">
        <f t="shared" si="80"/>
        <v>405</v>
      </c>
      <c r="B407" s="47" t="s">
        <v>384</v>
      </c>
      <c r="C407" s="47" t="s">
        <v>21</v>
      </c>
      <c r="D407" s="47" t="s">
        <v>22</v>
      </c>
      <c r="E407" s="47" t="s">
        <v>386</v>
      </c>
      <c r="F407" s="48">
        <v>500</v>
      </c>
      <c r="G407" s="47" t="s">
        <v>266</v>
      </c>
      <c r="H407" s="41">
        <v>22.425</v>
      </c>
      <c r="I407" s="47">
        <v>23.54625</v>
      </c>
      <c r="J407" s="47">
        <v>23.7705</v>
      </c>
      <c r="K407" s="56">
        <v>23.24725</v>
      </c>
      <c r="L407" s="47">
        <f t="shared" si="75"/>
        <v>3.0221425</v>
      </c>
      <c r="M407" s="47">
        <f>F407*K407+表2[[#This Row],[合计暂定数量]]*表2[[#This Row],[税率（13%）]]</f>
        <v>13134.69625</v>
      </c>
      <c r="N407" s="60"/>
      <c r="O407" s="57">
        <f>K407</f>
        <v>23.24725</v>
      </c>
      <c r="P407" s="59">
        <f t="shared" si="76"/>
        <v>3.0221425</v>
      </c>
      <c r="Q407" s="59">
        <f>F407*O407+表2[[#This Row],[合计暂定数量]]*表2[[#This Row],[税率（13%）]]</f>
        <v>13134.69625</v>
      </c>
      <c r="R407" s="63"/>
      <c r="S407" s="63">
        <f t="shared" si="78"/>
        <v>-23.24725</v>
      </c>
    </row>
    <row r="408" s="23" customFormat="1" spans="1:19">
      <c r="A408" s="46">
        <f t="shared" si="80"/>
        <v>406</v>
      </c>
      <c r="B408" s="47" t="s">
        <v>387</v>
      </c>
      <c r="C408" s="47" t="s">
        <v>21</v>
      </c>
      <c r="D408" s="47" t="s">
        <v>22</v>
      </c>
      <c r="E408" s="47" t="s">
        <v>388</v>
      </c>
      <c r="F408" s="48">
        <v>500</v>
      </c>
      <c r="G408" s="47" t="s">
        <v>266</v>
      </c>
      <c r="H408" s="41">
        <v>12.675</v>
      </c>
      <c r="I408" s="47">
        <v>13.30875</v>
      </c>
      <c r="J408" s="47">
        <v>13.4355</v>
      </c>
      <c r="K408" s="56">
        <v>13.13975</v>
      </c>
      <c r="L408" s="47">
        <f t="shared" si="75"/>
        <v>1.7081675</v>
      </c>
      <c r="M408" s="47">
        <f>F408*K408+表2[[#This Row],[合计暂定数量]]*表2[[#This Row],[税率（13%）]]</f>
        <v>7423.95875</v>
      </c>
      <c r="N408" s="60"/>
      <c r="O408" s="57">
        <f>K408</f>
        <v>13.13975</v>
      </c>
      <c r="P408" s="59">
        <f t="shared" si="76"/>
        <v>1.7081675</v>
      </c>
      <c r="Q408" s="59">
        <f>F408*O408+表2[[#This Row],[合计暂定数量]]*表2[[#This Row],[税率（13%）]]</f>
        <v>7423.95875</v>
      </c>
      <c r="R408" s="63"/>
      <c r="S408" s="63">
        <f t="shared" si="78"/>
        <v>-13.13975</v>
      </c>
    </row>
    <row r="409" s="23" customFormat="1" spans="1:19">
      <c r="A409" s="38">
        <f t="shared" si="80"/>
        <v>407</v>
      </c>
      <c r="B409" s="39" t="s">
        <v>389</v>
      </c>
      <c r="C409" s="39" t="s">
        <v>21</v>
      </c>
      <c r="D409" s="39" t="s">
        <v>22</v>
      </c>
      <c r="E409" s="39" t="s">
        <v>390</v>
      </c>
      <c r="F409" s="40">
        <v>5</v>
      </c>
      <c r="G409" s="39" t="s">
        <v>93</v>
      </c>
      <c r="H409" s="41">
        <v>19.5</v>
      </c>
      <c r="I409" s="39">
        <v>22</v>
      </c>
      <c r="J409" s="39">
        <v>20.67</v>
      </c>
      <c r="K409" s="56">
        <v>20.7233333333333</v>
      </c>
      <c r="L409" s="39">
        <f t="shared" si="75"/>
        <v>2.69403333333333</v>
      </c>
      <c r="M409" s="39">
        <f>F409*K409+表2[[#This Row],[合计暂定数量]]*表2[[#This Row],[税率（13%）]]</f>
        <v>117.086833333333</v>
      </c>
      <c r="N409" s="57">
        <v>15.36</v>
      </c>
      <c r="O409" s="57">
        <f t="shared" si="70"/>
        <v>15.36</v>
      </c>
      <c r="P409" s="59">
        <f t="shared" si="76"/>
        <v>1.9968</v>
      </c>
      <c r="Q409" s="59">
        <f>F409*O409+表2[[#This Row],[合计暂定数量]]*表2[[#This Row],[税率（13%）]]</f>
        <v>90.2701666666667</v>
      </c>
      <c r="R409" s="63">
        <f t="shared" si="77"/>
        <v>15.36</v>
      </c>
      <c r="S409" s="63">
        <f t="shared" si="78"/>
        <v>-5.36333333333333</v>
      </c>
    </row>
    <row r="410" s="23" customFormat="1" spans="1:19">
      <c r="A410" s="38">
        <f t="shared" si="80"/>
        <v>408</v>
      </c>
      <c r="B410" s="39" t="s">
        <v>389</v>
      </c>
      <c r="C410" s="39" t="s">
        <v>21</v>
      </c>
      <c r="D410" s="39" t="s">
        <v>22</v>
      </c>
      <c r="E410" s="39" t="s">
        <v>391</v>
      </c>
      <c r="F410" s="40">
        <v>5</v>
      </c>
      <c r="G410" s="39" t="s">
        <v>93</v>
      </c>
      <c r="H410" s="41">
        <v>19.5</v>
      </c>
      <c r="I410" s="39">
        <v>22</v>
      </c>
      <c r="J410" s="39">
        <v>20.67</v>
      </c>
      <c r="K410" s="56">
        <v>20.7233333333333</v>
      </c>
      <c r="L410" s="39">
        <f t="shared" si="75"/>
        <v>2.69403333333333</v>
      </c>
      <c r="M410" s="39">
        <f>F410*K410+表2[[#This Row],[合计暂定数量]]*表2[[#This Row],[税率（13%）]]</f>
        <v>117.086833333333</v>
      </c>
      <c r="N410" s="57">
        <v>17.15</v>
      </c>
      <c r="O410" s="57">
        <f t="shared" si="70"/>
        <v>17.15</v>
      </c>
      <c r="P410" s="59">
        <f t="shared" si="76"/>
        <v>2.2295</v>
      </c>
      <c r="Q410" s="59">
        <f>F410*O410+表2[[#This Row],[合计暂定数量]]*表2[[#This Row],[税率（13%）]]</f>
        <v>99.2201666666667</v>
      </c>
      <c r="R410" s="63">
        <f t="shared" si="77"/>
        <v>17.15</v>
      </c>
      <c r="S410" s="63">
        <f t="shared" si="78"/>
        <v>-3.57333333333333</v>
      </c>
    </row>
    <row r="411" s="23" customFormat="1" spans="1:19">
      <c r="A411" s="38">
        <f t="shared" si="80"/>
        <v>409</v>
      </c>
      <c r="B411" s="39" t="s">
        <v>389</v>
      </c>
      <c r="C411" s="39" t="s">
        <v>21</v>
      </c>
      <c r="D411" s="39" t="s">
        <v>22</v>
      </c>
      <c r="E411" s="39" t="s">
        <v>392</v>
      </c>
      <c r="F411" s="40">
        <v>5</v>
      </c>
      <c r="G411" s="39" t="s">
        <v>93</v>
      </c>
      <c r="H411" s="41">
        <v>19.5</v>
      </c>
      <c r="I411" s="39">
        <v>22</v>
      </c>
      <c r="J411" s="39">
        <v>20.67</v>
      </c>
      <c r="K411" s="56">
        <v>20.7233333333333</v>
      </c>
      <c r="L411" s="39">
        <f t="shared" si="75"/>
        <v>2.69403333333333</v>
      </c>
      <c r="M411" s="39">
        <f>F411*K411+表2[[#This Row],[合计暂定数量]]*表2[[#This Row],[税率（13%）]]</f>
        <v>117.086833333333</v>
      </c>
      <c r="N411" s="57">
        <v>18.07</v>
      </c>
      <c r="O411" s="57">
        <f t="shared" si="70"/>
        <v>18.07</v>
      </c>
      <c r="P411" s="59">
        <f t="shared" si="76"/>
        <v>2.3491</v>
      </c>
      <c r="Q411" s="59">
        <f>F411*O411+表2[[#This Row],[合计暂定数量]]*表2[[#This Row],[税率（13%）]]</f>
        <v>103.820166666667</v>
      </c>
      <c r="R411" s="63">
        <f t="shared" si="77"/>
        <v>18.07</v>
      </c>
      <c r="S411" s="63">
        <f t="shared" si="78"/>
        <v>-2.65333333333333</v>
      </c>
    </row>
    <row r="412" s="23" customFormat="1" spans="1:19">
      <c r="A412" s="38">
        <f t="shared" si="80"/>
        <v>410</v>
      </c>
      <c r="B412" s="39" t="s">
        <v>389</v>
      </c>
      <c r="C412" s="39" t="s">
        <v>21</v>
      </c>
      <c r="D412" s="39" t="s">
        <v>22</v>
      </c>
      <c r="E412" s="39" t="s">
        <v>393</v>
      </c>
      <c r="F412" s="40">
        <v>5</v>
      </c>
      <c r="G412" s="39" t="s">
        <v>93</v>
      </c>
      <c r="H412" s="41">
        <v>19.5</v>
      </c>
      <c r="I412" s="39">
        <v>22</v>
      </c>
      <c r="J412" s="39">
        <v>20.67</v>
      </c>
      <c r="K412" s="56">
        <v>20.7233333333333</v>
      </c>
      <c r="L412" s="39">
        <f t="shared" si="75"/>
        <v>2.69403333333333</v>
      </c>
      <c r="M412" s="39">
        <f>F412*K412+表2[[#This Row],[合计暂定数量]]*表2[[#This Row],[税率（13%）]]</f>
        <v>117.086833333333</v>
      </c>
      <c r="N412" s="57">
        <v>22.58</v>
      </c>
      <c r="O412" s="57">
        <f t="shared" si="70"/>
        <v>20.7233333333333</v>
      </c>
      <c r="P412" s="59">
        <f t="shared" si="76"/>
        <v>2.69403333333333</v>
      </c>
      <c r="Q412" s="59">
        <f>F412*O412+表2[[#This Row],[合计暂定数量]]*表2[[#This Row],[税率（13%）]]</f>
        <v>117.086833333333</v>
      </c>
      <c r="R412" s="63">
        <f t="shared" si="77"/>
        <v>0</v>
      </c>
      <c r="S412" s="63">
        <f t="shared" si="78"/>
        <v>1.85666666666667</v>
      </c>
    </row>
    <row r="413" s="23" customFormat="1" spans="1:19">
      <c r="A413" s="38">
        <f t="shared" si="80"/>
        <v>411</v>
      </c>
      <c r="B413" s="39" t="s">
        <v>389</v>
      </c>
      <c r="C413" s="39" t="s">
        <v>21</v>
      </c>
      <c r="D413" s="39" t="s">
        <v>22</v>
      </c>
      <c r="E413" s="39" t="s">
        <v>394</v>
      </c>
      <c r="F413" s="40">
        <v>5</v>
      </c>
      <c r="G413" s="39" t="s">
        <v>93</v>
      </c>
      <c r="H413" s="41">
        <v>43.875</v>
      </c>
      <c r="I413" s="39">
        <v>46.06875</v>
      </c>
      <c r="J413" s="39">
        <v>46.5075</v>
      </c>
      <c r="K413" s="56">
        <v>45.48375</v>
      </c>
      <c r="L413" s="39">
        <f t="shared" si="75"/>
        <v>5.9128875</v>
      </c>
      <c r="M413" s="39">
        <f>F413*K413+表2[[#This Row],[合计暂定数量]]*表2[[#This Row],[税率（13%）]]</f>
        <v>256.9831875</v>
      </c>
      <c r="N413" s="57">
        <v>48.79</v>
      </c>
      <c r="O413" s="57">
        <f t="shared" si="70"/>
        <v>45.48375</v>
      </c>
      <c r="P413" s="59">
        <f t="shared" si="76"/>
        <v>5.9128875</v>
      </c>
      <c r="Q413" s="59">
        <f>F413*O413+表2[[#This Row],[合计暂定数量]]*表2[[#This Row],[税率（13%）]]</f>
        <v>256.9831875</v>
      </c>
      <c r="R413" s="63">
        <f t="shared" si="77"/>
        <v>0</v>
      </c>
      <c r="S413" s="63">
        <f t="shared" si="78"/>
        <v>3.30625000000001</v>
      </c>
    </row>
    <row r="414" s="23" customFormat="1" spans="1:19">
      <c r="A414" s="38">
        <f t="shared" si="80"/>
        <v>412</v>
      </c>
      <c r="B414" s="39" t="s">
        <v>395</v>
      </c>
      <c r="C414" s="39" t="s">
        <v>21</v>
      </c>
      <c r="D414" s="39" t="s">
        <v>22</v>
      </c>
      <c r="E414" s="39" t="s">
        <v>396</v>
      </c>
      <c r="F414" s="40">
        <v>6</v>
      </c>
      <c r="G414" s="39" t="s">
        <v>397</v>
      </c>
      <c r="H414" s="41">
        <v>40.95</v>
      </c>
      <c r="I414" s="39">
        <v>42.9975</v>
      </c>
      <c r="J414" s="39">
        <v>43.407</v>
      </c>
      <c r="K414" s="56">
        <v>42.4515</v>
      </c>
      <c r="L414" s="39">
        <f t="shared" si="75"/>
        <v>5.518695</v>
      </c>
      <c r="M414" s="39">
        <f>F414*K414+表2[[#This Row],[合计暂定数量]]*表2[[#This Row],[税率（13%）]]</f>
        <v>287.82117</v>
      </c>
      <c r="N414" s="57">
        <v>39.59</v>
      </c>
      <c r="O414" s="57">
        <f t="shared" si="70"/>
        <v>39.59</v>
      </c>
      <c r="P414" s="59">
        <f t="shared" si="76"/>
        <v>5.1467</v>
      </c>
      <c r="Q414" s="59">
        <f>F414*O414+表2[[#This Row],[合计暂定数量]]*表2[[#This Row],[税率（13%）]]</f>
        <v>270.65217</v>
      </c>
      <c r="R414" s="63">
        <f t="shared" si="77"/>
        <v>39.59</v>
      </c>
      <c r="S414" s="63">
        <f t="shared" si="78"/>
        <v>-2.8615</v>
      </c>
    </row>
    <row r="415" s="23" customFormat="1" spans="1:19">
      <c r="A415" s="38">
        <f t="shared" si="80"/>
        <v>413</v>
      </c>
      <c r="B415" s="39" t="s">
        <v>398</v>
      </c>
      <c r="C415" s="39" t="s">
        <v>21</v>
      </c>
      <c r="D415" s="39" t="s">
        <v>22</v>
      </c>
      <c r="E415" s="39"/>
      <c r="F415" s="40">
        <v>150</v>
      </c>
      <c r="G415" s="39" t="s">
        <v>24</v>
      </c>
      <c r="H415" s="41">
        <v>5.85</v>
      </c>
      <c r="I415" s="39">
        <v>6.1425</v>
      </c>
      <c r="J415" s="39">
        <v>6.201</v>
      </c>
      <c r="K415" s="56">
        <v>6.0645</v>
      </c>
      <c r="L415" s="39">
        <f t="shared" si="75"/>
        <v>0.788385</v>
      </c>
      <c r="M415" s="39">
        <f>F415*K415+表2[[#This Row],[合计暂定数量]]*表2[[#This Row],[税率（13%）]]</f>
        <v>1027.93275</v>
      </c>
      <c r="N415" s="57">
        <v>16.3</v>
      </c>
      <c r="O415" s="57">
        <f t="shared" si="70"/>
        <v>6.0645</v>
      </c>
      <c r="P415" s="59">
        <f t="shared" si="76"/>
        <v>0.788385</v>
      </c>
      <c r="Q415" s="59">
        <f>F415*O415+表2[[#This Row],[合计暂定数量]]*表2[[#This Row],[税率（13%）]]</f>
        <v>1027.93275</v>
      </c>
      <c r="R415" s="63">
        <f t="shared" si="77"/>
        <v>0</v>
      </c>
      <c r="S415" s="63">
        <f t="shared" si="78"/>
        <v>10.2355</v>
      </c>
    </row>
    <row r="416" s="23" customFormat="1" spans="1:19">
      <c r="A416" s="38">
        <f t="shared" si="80"/>
        <v>414</v>
      </c>
      <c r="B416" s="39" t="s">
        <v>399</v>
      </c>
      <c r="C416" s="39" t="s">
        <v>21</v>
      </c>
      <c r="D416" s="39" t="s">
        <v>22</v>
      </c>
      <c r="E416" s="39" t="s">
        <v>400</v>
      </c>
      <c r="F416" s="40">
        <v>5</v>
      </c>
      <c r="G416" s="39" t="s">
        <v>93</v>
      </c>
      <c r="H416" s="41">
        <v>87.75</v>
      </c>
      <c r="I416" s="39">
        <v>92.1375</v>
      </c>
      <c r="J416" s="39">
        <v>93.015</v>
      </c>
      <c r="K416" s="56">
        <v>90.9675</v>
      </c>
      <c r="L416" s="39">
        <f t="shared" si="75"/>
        <v>11.825775</v>
      </c>
      <c r="M416" s="39">
        <f>F416*K416+表2[[#This Row],[合计暂定数量]]*表2[[#This Row],[税率（13%）]]</f>
        <v>513.966375</v>
      </c>
      <c r="N416" s="57">
        <v>377.73</v>
      </c>
      <c r="O416" s="57">
        <f t="shared" si="70"/>
        <v>90.9675</v>
      </c>
      <c r="P416" s="59">
        <f t="shared" si="76"/>
        <v>11.825775</v>
      </c>
      <c r="Q416" s="59">
        <f>F416*O416+表2[[#This Row],[合计暂定数量]]*表2[[#This Row],[税率（13%）]]</f>
        <v>513.966375</v>
      </c>
      <c r="R416" s="63">
        <f t="shared" si="77"/>
        <v>0</v>
      </c>
      <c r="S416" s="63">
        <f t="shared" si="78"/>
        <v>286.7625</v>
      </c>
    </row>
    <row r="417" s="23" customFormat="1" ht="24" spans="1:19">
      <c r="A417" s="38">
        <f t="shared" si="80"/>
        <v>415</v>
      </c>
      <c r="B417" s="39" t="s">
        <v>401</v>
      </c>
      <c r="C417" s="39" t="s">
        <v>21</v>
      </c>
      <c r="D417" s="39" t="s">
        <v>22</v>
      </c>
      <c r="E417" s="39" t="s">
        <v>402</v>
      </c>
      <c r="F417" s="40">
        <v>10</v>
      </c>
      <c r="G417" s="39" t="s">
        <v>207</v>
      </c>
      <c r="H417" s="41">
        <v>243.75</v>
      </c>
      <c r="I417" s="39">
        <v>255.9375</v>
      </c>
      <c r="J417" s="39">
        <v>258.375</v>
      </c>
      <c r="K417" s="56">
        <v>252.6875</v>
      </c>
      <c r="L417" s="39">
        <f t="shared" si="75"/>
        <v>32.849375</v>
      </c>
      <c r="M417" s="39">
        <f>F417*K417+表2[[#This Row],[合计暂定数量]]*表2[[#This Row],[税率（13%）]]</f>
        <v>2855.36875</v>
      </c>
      <c r="N417" s="57">
        <v>317.13</v>
      </c>
      <c r="O417" s="57">
        <f t="shared" si="70"/>
        <v>252.6875</v>
      </c>
      <c r="P417" s="59">
        <f t="shared" si="76"/>
        <v>32.849375</v>
      </c>
      <c r="Q417" s="59">
        <f>F417*O417+表2[[#This Row],[合计暂定数量]]*表2[[#This Row],[税率（13%）]]</f>
        <v>2855.36875</v>
      </c>
      <c r="R417" s="63">
        <f t="shared" si="77"/>
        <v>0</v>
      </c>
      <c r="S417" s="63">
        <f t="shared" si="78"/>
        <v>64.4425</v>
      </c>
    </row>
    <row r="418" s="23" customFormat="1" spans="1:19">
      <c r="A418" s="38">
        <f t="shared" si="80"/>
        <v>416</v>
      </c>
      <c r="B418" s="39" t="s">
        <v>403</v>
      </c>
      <c r="C418" s="39" t="s">
        <v>21</v>
      </c>
      <c r="D418" s="39" t="s">
        <v>22</v>
      </c>
      <c r="E418" s="39" t="s">
        <v>404</v>
      </c>
      <c r="F418" s="40">
        <v>30</v>
      </c>
      <c r="G418" s="39" t="s">
        <v>405</v>
      </c>
      <c r="H418" s="41">
        <v>2.925</v>
      </c>
      <c r="I418" s="39">
        <v>3.07125</v>
      </c>
      <c r="J418" s="39">
        <v>3.1005</v>
      </c>
      <c r="K418" s="56">
        <v>3.03225</v>
      </c>
      <c r="L418" s="39">
        <f t="shared" si="75"/>
        <v>0.3941925</v>
      </c>
      <c r="M418" s="39">
        <f>F418*K418+表2[[#This Row],[合计暂定数量]]*表2[[#This Row],[税率（13%）]]</f>
        <v>102.793275</v>
      </c>
      <c r="N418" s="57">
        <v>0.91</v>
      </c>
      <c r="O418" s="57">
        <f t="shared" si="70"/>
        <v>0.91</v>
      </c>
      <c r="P418" s="59">
        <f t="shared" si="76"/>
        <v>0.1183</v>
      </c>
      <c r="Q418" s="59">
        <f>F418*O418+表2[[#This Row],[合计暂定数量]]*表2[[#This Row],[税率（13%）]]</f>
        <v>39.125775</v>
      </c>
      <c r="R418" s="63">
        <f t="shared" si="77"/>
        <v>0.91</v>
      </c>
      <c r="S418" s="63">
        <f t="shared" si="78"/>
        <v>-2.12225</v>
      </c>
    </row>
    <row r="419" s="23" customFormat="1" spans="1:19">
      <c r="A419" s="38">
        <f t="shared" ref="A419:A430" si="82">ROW()-2</f>
        <v>417</v>
      </c>
      <c r="B419" s="39" t="s">
        <v>403</v>
      </c>
      <c r="C419" s="39" t="s">
        <v>21</v>
      </c>
      <c r="D419" s="39" t="s">
        <v>22</v>
      </c>
      <c r="E419" s="39" t="s">
        <v>406</v>
      </c>
      <c r="F419" s="40">
        <v>30</v>
      </c>
      <c r="G419" s="39" t="s">
        <v>405</v>
      </c>
      <c r="H419" s="41">
        <v>3.9</v>
      </c>
      <c r="I419" s="39">
        <v>4.095</v>
      </c>
      <c r="J419" s="39">
        <v>4.134</v>
      </c>
      <c r="K419" s="56">
        <v>4.043</v>
      </c>
      <c r="L419" s="39">
        <f t="shared" si="75"/>
        <v>0.52559</v>
      </c>
      <c r="M419" s="39">
        <f>F419*K419+表2[[#This Row],[合计暂定数量]]*表2[[#This Row],[税率（13%）]]</f>
        <v>137.0577</v>
      </c>
      <c r="N419" s="57">
        <v>1.82</v>
      </c>
      <c r="O419" s="57">
        <f t="shared" si="70"/>
        <v>1.82</v>
      </c>
      <c r="P419" s="59">
        <f t="shared" si="76"/>
        <v>0.2366</v>
      </c>
      <c r="Q419" s="59">
        <f>F419*O419+表2[[#This Row],[合计暂定数量]]*表2[[#This Row],[税率（13%）]]</f>
        <v>70.3677</v>
      </c>
      <c r="R419" s="63">
        <f t="shared" si="77"/>
        <v>1.82</v>
      </c>
      <c r="S419" s="63">
        <f t="shared" si="78"/>
        <v>-2.223</v>
      </c>
    </row>
    <row r="420" s="23" customFormat="1" spans="1:19">
      <c r="A420" s="38">
        <f t="shared" si="82"/>
        <v>418</v>
      </c>
      <c r="B420" s="39" t="s">
        <v>403</v>
      </c>
      <c r="C420" s="39" t="s">
        <v>21</v>
      </c>
      <c r="D420" s="39" t="s">
        <v>22</v>
      </c>
      <c r="E420" s="39" t="s">
        <v>407</v>
      </c>
      <c r="F420" s="40">
        <v>30</v>
      </c>
      <c r="G420" s="39" t="s">
        <v>405</v>
      </c>
      <c r="H420" s="41">
        <v>4.875</v>
      </c>
      <c r="I420" s="39">
        <v>5.11875</v>
      </c>
      <c r="J420" s="39">
        <v>5.1675</v>
      </c>
      <c r="K420" s="56">
        <v>5.05375</v>
      </c>
      <c r="L420" s="39">
        <f t="shared" si="75"/>
        <v>0.6569875</v>
      </c>
      <c r="M420" s="39">
        <f>F420*K420+表2[[#This Row],[合计暂定数量]]*表2[[#This Row],[税率（13%）]]</f>
        <v>171.322125</v>
      </c>
      <c r="N420" s="57">
        <v>2.71</v>
      </c>
      <c r="O420" s="57">
        <f t="shared" ref="O420:O430" si="83">IF(K420&gt;N420,N420,K420)</f>
        <v>2.71</v>
      </c>
      <c r="P420" s="59">
        <f t="shared" si="76"/>
        <v>0.3523</v>
      </c>
      <c r="Q420" s="59">
        <f>F420*O420+表2[[#This Row],[合计暂定数量]]*表2[[#This Row],[税率（13%）]]</f>
        <v>101.009625</v>
      </c>
      <c r="R420" s="63">
        <f t="shared" si="77"/>
        <v>2.71</v>
      </c>
      <c r="S420" s="63">
        <f t="shared" si="78"/>
        <v>-2.34375</v>
      </c>
    </row>
    <row r="421" s="23" customFormat="1" spans="1:19">
      <c r="A421" s="38">
        <f t="shared" si="82"/>
        <v>419</v>
      </c>
      <c r="B421" s="39" t="s">
        <v>408</v>
      </c>
      <c r="C421" s="39" t="s">
        <v>21</v>
      </c>
      <c r="D421" s="39" t="s">
        <v>22</v>
      </c>
      <c r="E421" s="39" t="s">
        <v>409</v>
      </c>
      <c r="F421" s="40">
        <v>15</v>
      </c>
      <c r="G421" s="39" t="s">
        <v>93</v>
      </c>
      <c r="H421" s="41">
        <v>0.975</v>
      </c>
      <c r="I421" s="39">
        <v>1.02375</v>
      </c>
      <c r="J421" s="39">
        <v>1.0335</v>
      </c>
      <c r="K421" s="56">
        <v>1.01075</v>
      </c>
      <c r="L421" s="39">
        <f t="shared" si="75"/>
        <v>0.1313975</v>
      </c>
      <c r="M421" s="39">
        <f>F421*K421+表2[[#This Row],[合计暂定数量]]*表2[[#This Row],[税率（13%）]]</f>
        <v>17.1322125</v>
      </c>
      <c r="N421" s="57">
        <v>0.91</v>
      </c>
      <c r="O421" s="57">
        <f t="shared" si="83"/>
        <v>0.91</v>
      </c>
      <c r="P421" s="59">
        <f t="shared" si="76"/>
        <v>0.1183</v>
      </c>
      <c r="Q421" s="59">
        <f>F421*O421+表2[[#This Row],[合计暂定数量]]*表2[[#This Row],[税率（13%）]]</f>
        <v>15.6209625</v>
      </c>
      <c r="R421" s="63">
        <f t="shared" si="77"/>
        <v>0.91</v>
      </c>
      <c r="S421" s="63">
        <f t="shared" si="78"/>
        <v>-0.10075</v>
      </c>
    </row>
    <row r="422" s="23" customFormat="1" spans="1:19">
      <c r="A422" s="38">
        <f t="shared" si="82"/>
        <v>420</v>
      </c>
      <c r="B422" s="39" t="s">
        <v>408</v>
      </c>
      <c r="C422" s="39" t="s">
        <v>21</v>
      </c>
      <c r="D422" s="39" t="s">
        <v>22</v>
      </c>
      <c r="E422" s="39" t="s">
        <v>410</v>
      </c>
      <c r="F422" s="40">
        <v>15</v>
      </c>
      <c r="G422" s="39" t="s">
        <v>93</v>
      </c>
      <c r="H422" s="41">
        <v>1.95</v>
      </c>
      <c r="I422" s="39">
        <v>2.0475</v>
      </c>
      <c r="J422" s="39">
        <v>2.067</v>
      </c>
      <c r="K422" s="56">
        <v>2.0215</v>
      </c>
      <c r="L422" s="39">
        <f t="shared" si="75"/>
        <v>0.262795</v>
      </c>
      <c r="M422" s="39">
        <f>F422*K422+表2[[#This Row],[合计暂定数量]]*表2[[#This Row],[税率（13%）]]</f>
        <v>34.264425</v>
      </c>
      <c r="N422" s="57">
        <v>1.82</v>
      </c>
      <c r="O422" s="57">
        <f t="shared" si="83"/>
        <v>1.82</v>
      </c>
      <c r="P422" s="59">
        <f t="shared" si="76"/>
        <v>0.2366</v>
      </c>
      <c r="Q422" s="59">
        <f>F422*O422+表2[[#This Row],[合计暂定数量]]*表2[[#This Row],[税率（13%）]]</f>
        <v>31.241925</v>
      </c>
      <c r="R422" s="63">
        <f t="shared" si="77"/>
        <v>1.82</v>
      </c>
      <c r="S422" s="63">
        <f t="shared" si="78"/>
        <v>-0.2015</v>
      </c>
    </row>
    <row r="423" s="23" customFormat="1" spans="1:19">
      <c r="A423" s="38">
        <f t="shared" si="82"/>
        <v>421</v>
      </c>
      <c r="B423" s="39" t="s">
        <v>408</v>
      </c>
      <c r="C423" s="39" t="s">
        <v>21</v>
      </c>
      <c r="D423" s="39" t="s">
        <v>22</v>
      </c>
      <c r="E423" s="39" t="s">
        <v>411</v>
      </c>
      <c r="F423" s="40">
        <v>15</v>
      </c>
      <c r="G423" s="39" t="s">
        <v>93</v>
      </c>
      <c r="H423" s="41">
        <v>2.925</v>
      </c>
      <c r="I423" s="39">
        <v>3.07125</v>
      </c>
      <c r="J423" s="39">
        <v>3.1005</v>
      </c>
      <c r="K423" s="56">
        <v>3.03225</v>
      </c>
      <c r="L423" s="39">
        <f t="shared" si="75"/>
        <v>0.3941925</v>
      </c>
      <c r="M423" s="39">
        <f>F423*K423+表2[[#This Row],[合计暂定数量]]*表2[[#This Row],[税率（13%）]]</f>
        <v>51.3966375</v>
      </c>
      <c r="N423" s="57">
        <v>1.82</v>
      </c>
      <c r="O423" s="57">
        <f t="shared" si="83"/>
        <v>1.82</v>
      </c>
      <c r="P423" s="59">
        <f t="shared" si="76"/>
        <v>0.2366</v>
      </c>
      <c r="Q423" s="59">
        <f>F423*O423+表2[[#This Row],[合计暂定数量]]*表2[[#This Row],[税率（13%）]]</f>
        <v>33.2128875</v>
      </c>
      <c r="R423" s="63">
        <f t="shared" si="77"/>
        <v>1.82</v>
      </c>
      <c r="S423" s="63">
        <f t="shared" si="78"/>
        <v>-1.21225</v>
      </c>
    </row>
    <row r="424" s="23" customFormat="1" spans="1:19">
      <c r="A424" s="38">
        <f t="shared" si="82"/>
        <v>422</v>
      </c>
      <c r="B424" s="39" t="s">
        <v>408</v>
      </c>
      <c r="C424" s="39" t="s">
        <v>21</v>
      </c>
      <c r="D424" s="39" t="s">
        <v>22</v>
      </c>
      <c r="E424" s="39" t="s">
        <v>412</v>
      </c>
      <c r="F424" s="40">
        <v>15</v>
      </c>
      <c r="G424" s="39" t="s">
        <v>93</v>
      </c>
      <c r="H424" s="41">
        <v>0.975</v>
      </c>
      <c r="I424" s="39">
        <v>1.02375</v>
      </c>
      <c r="J424" s="39">
        <v>1.0335</v>
      </c>
      <c r="K424" s="56">
        <v>1.01075</v>
      </c>
      <c r="L424" s="39">
        <f t="shared" si="75"/>
        <v>0.1313975</v>
      </c>
      <c r="M424" s="39">
        <f>F424*K424+表2[[#This Row],[合计暂定数量]]*表2[[#This Row],[税率（13%）]]</f>
        <v>17.1322125</v>
      </c>
      <c r="N424" s="57">
        <v>2.71</v>
      </c>
      <c r="O424" s="57">
        <f t="shared" si="83"/>
        <v>1.01075</v>
      </c>
      <c r="P424" s="59">
        <f t="shared" si="76"/>
        <v>0.1313975</v>
      </c>
      <c r="Q424" s="59">
        <f>F424*O424+表2[[#This Row],[合计暂定数量]]*表2[[#This Row],[税率（13%）]]</f>
        <v>17.1322125</v>
      </c>
      <c r="R424" s="63">
        <f t="shared" si="77"/>
        <v>0</v>
      </c>
      <c r="S424" s="63">
        <f t="shared" si="78"/>
        <v>1.69925</v>
      </c>
    </row>
    <row r="425" s="23" customFormat="1" spans="1:19">
      <c r="A425" s="38">
        <f t="shared" si="82"/>
        <v>423</v>
      </c>
      <c r="B425" s="39" t="s">
        <v>408</v>
      </c>
      <c r="C425" s="39" t="s">
        <v>21</v>
      </c>
      <c r="D425" s="39" t="s">
        <v>22</v>
      </c>
      <c r="E425" s="39" t="s">
        <v>413</v>
      </c>
      <c r="F425" s="40">
        <v>15</v>
      </c>
      <c r="G425" s="39" t="s">
        <v>93</v>
      </c>
      <c r="H425" s="41">
        <v>1.95</v>
      </c>
      <c r="I425" s="39">
        <v>2.0475</v>
      </c>
      <c r="J425" s="39">
        <v>2.067</v>
      </c>
      <c r="K425" s="56">
        <v>2.0215</v>
      </c>
      <c r="L425" s="39">
        <f t="shared" si="75"/>
        <v>0.262795</v>
      </c>
      <c r="M425" s="39">
        <f>F425*K425+表2[[#This Row],[合计暂定数量]]*表2[[#This Row],[税率（13%）]]</f>
        <v>34.264425</v>
      </c>
      <c r="N425" s="57">
        <v>3.61</v>
      </c>
      <c r="O425" s="57">
        <f t="shared" si="83"/>
        <v>2.0215</v>
      </c>
      <c r="P425" s="59">
        <f t="shared" si="76"/>
        <v>0.262795</v>
      </c>
      <c r="Q425" s="59">
        <f>F425*O425+表2[[#This Row],[合计暂定数量]]*表2[[#This Row],[税率（13%）]]</f>
        <v>34.264425</v>
      </c>
      <c r="R425" s="63">
        <f t="shared" si="77"/>
        <v>0</v>
      </c>
      <c r="S425" s="63">
        <f t="shared" si="78"/>
        <v>1.5885</v>
      </c>
    </row>
    <row r="426" spans="1:19">
      <c r="A426" s="38">
        <f t="shared" si="82"/>
        <v>424</v>
      </c>
      <c r="B426" s="39" t="s">
        <v>414</v>
      </c>
      <c r="C426" s="39" t="s">
        <v>21</v>
      </c>
      <c r="D426" s="39" t="s">
        <v>22</v>
      </c>
      <c r="E426" s="39" t="s">
        <v>415</v>
      </c>
      <c r="F426" s="40">
        <v>6</v>
      </c>
      <c r="G426" s="39" t="s">
        <v>416</v>
      </c>
      <c r="H426" s="41">
        <v>975</v>
      </c>
      <c r="I426" s="39">
        <v>1023.75</v>
      </c>
      <c r="J426" s="39">
        <v>1033.5</v>
      </c>
      <c r="K426" s="56">
        <v>1010.75</v>
      </c>
      <c r="L426" s="39">
        <f t="shared" si="75"/>
        <v>131.3975</v>
      </c>
      <c r="M426" s="39">
        <f>F426*K426+表2[[#This Row],[合计暂定数量]]*表2[[#This Row],[税率（13%）]]</f>
        <v>6852.885</v>
      </c>
      <c r="N426" s="32">
        <v>824.03</v>
      </c>
      <c r="O426" s="57">
        <f t="shared" si="83"/>
        <v>824.03</v>
      </c>
      <c r="P426" s="59">
        <f t="shared" si="76"/>
        <v>107.1239</v>
      </c>
      <c r="Q426" s="69">
        <f>F426*O426+表2[[#This Row],[合计暂定数量]]*表2[[#This Row],[税率（13%）]]</f>
        <v>5732.565</v>
      </c>
      <c r="R426" s="33">
        <f t="shared" si="77"/>
        <v>824.03</v>
      </c>
      <c r="S426" s="33">
        <f t="shared" si="78"/>
        <v>-186.72</v>
      </c>
    </row>
    <row r="427" spans="1:19">
      <c r="A427" s="38">
        <f t="shared" si="82"/>
        <v>425</v>
      </c>
      <c r="B427" s="39" t="s">
        <v>417</v>
      </c>
      <c r="C427" s="39" t="s">
        <v>21</v>
      </c>
      <c r="D427" s="39" t="s">
        <v>22</v>
      </c>
      <c r="E427" s="39" t="s">
        <v>418</v>
      </c>
      <c r="F427" s="40">
        <v>8</v>
      </c>
      <c r="G427" s="39" t="s">
        <v>93</v>
      </c>
      <c r="H427" s="41">
        <v>87.75</v>
      </c>
      <c r="I427" s="39">
        <v>92.1375</v>
      </c>
      <c r="J427" s="39">
        <v>93.015</v>
      </c>
      <c r="K427" s="56">
        <v>90.9675</v>
      </c>
      <c r="L427" s="39">
        <f t="shared" si="75"/>
        <v>11.825775</v>
      </c>
      <c r="M427" s="39">
        <f>F427*K427+表2[[#This Row],[合计暂定数量]]*表2[[#This Row],[税率（13%）]]</f>
        <v>822.3462</v>
      </c>
      <c r="N427" s="32">
        <v>159.01</v>
      </c>
      <c r="O427" s="57">
        <f t="shared" si="83"/>
        <v>90.9675</v>
      </c>
      <c r="P427" s="59">
        <f t="shared" si="76"/>
        <v>11.825775</v>
      </c>
      <c r="Q427" s="69">
        <f>F427*O427+表2[[#This Row],[合计暂定数量]]*表2[[#This Row],[税率（13%）]]</f>
        <v>822.3462</v>
      </c>
      <c r="R427" s="33">
        <f t="shared" si="77"/>
        <v>0</v>
      </c>
      <c r="S427" s="33">
        <f t="shared" si="78"/>
        <v>68.0425</v>
      </c>
    </row>
    <row r="428" spans="1:19">
      <c r="A428" s="38">
        <f t="shared" si="82"/>
        <v>426</v>
      </c>
      <c r="B428" s="39" t="s">
        <v>419</v>
      </c>
      <c r="C428" s="39" t="s">
        <v>21</v>
      </c>
      <c r="D428" s="39" t="s">
        <v>22</v>
      </c>
      <c r="E428" s="39" t="s">
        <v>420</v>
      </c>
      <c r="F428" s="40">
        <v>10</v>
      </c>
      <c r="G428" s="39" t="s">
        <v>93</v>
      </c>
      <c r="H428" s="41">
        <v>9.75</v>
      </c>
      <c r="I428" s="39">
        <v>10.2375</v>
      </c>
      <c r="J428" s="39">
        <v>10.335</v>
      </c>
      <c r="K428" s="56">
        <v>10.1075</v>
      </c>
      <c r="L428" s="39">
        <f t="shared" si="75"/>
        <v>1.313975</v>
      </c>
      <c r="M428" s="39">
        <f>F428*K428+表2[[#This Row],[合计暂定数量]]*表2[[#This Row],[税率（13%）]]</f>
        <v>114.21475</v>
      </c>
      <c r="N428" s="32">
        <v>9.95</v>
      </c>
      <c r="O428" s="57">
        <f t="shared" si="83"/>
        <v>9.95</v>
      </c>
      <c r="P428" s="59">
        <f t="shared" si="76"/>
        <v>1.2935</v>
      </c>
      <c r="Q428" s="69">
        <f>F428*O428+表2[[#This Row],[合计暂定数量]]*表2[[#This Row],[税率（13%）]]</f>
        <v>112.63975</v>
      </c>
      <c r="R428" s="33">
        <f t="shared" si="77"/>
        <v>9.95</v>
      </c>
      <c r="S428" s="33">
        <f t="shared" si="78"/>
        <v>-0.157500000000001</v>
      </c>
    </row>
    <row r="429" spans="1:19">
      <c r="A429" s="38">
        <f t="shared" si="82"/>
        <v>427</v>
      </c>
      <c r="B429" s="39" t="s">
        <v>419</v>
      </c>
      <c r="C429" s="39" t="s">
        <v>21</v>
      </c>
      <c r="D429" s="39" t="s">
        <v>22</v>
      </c>
      <c r="E429" s="39" t="s">
        <v>421</v>
      </c>
      <c r="F429" s="40">
        <v>10</v>
      </c>
      <c r="G429" s="39" t="s">
        <v>93</v>
      </c>
      <c r="H429" s="41">
        <v>9.75</v>
      </c>
      <c r="I429" s="39">
        <v>10.2375</v>
      </c>
      <c r="J429" s="39">
        <v>10.335</v>
      </c>
      <c r="K429" s="56">
        <v>10.1075</v>
      </c>
      <c r="L429" s="39">
        <f t="shared" si="75"/>
        <v>1.313975</v>
      </c>
      <c r="M429" s="39">
        <f>F429*K429+表2[[#This Row],[合计暂定数量]]*表2[[#This Row],[税率（13%）]]</f>
        <v>114.21475</v>
      </c>
      <c r="N429" s="32">
        <v>9.95</v>
      </c>
      <c r="O429" s="57">
        <f t="shared" si="83"/>
        <v>9.95</v>
      </c>
      <c r="P429" s="59">
        <f t="shared" si="76"/>
        <v>1.2935</v>
      </c>
      <c r="Q429" s="69">
        <f>F429*O429+表2[[#This Row],[合计暂定数量]]*表2[[#This Row],[税率（13%）]]</f>
        <v>112.63975</v>
      </c>
      <c r="R429" s="33">
        <f t="shared" si="77"/>
        <v>9.95</v>
      </c>
      <c r="S429" s="33">
        <f t="shared" si="78"/>
        <v>-0.157500000000001</v>
      </c>
    </row>
    <row r="430" ht="24" spans="1:19">
      <c r="A430" s="38">
        <f t="shared" si="82"/>
        <v>428</v>
      </c>
      <c r="B430" s="39" t="s">
        <v>422</v>
      </c>
      <c r="C430" s="39" t="s">
        <v>21</v>
      </c>
      <c r="D430" s="39" t="s">
        <v>423</v>
      </c>
      <c r="E430" s="39" t="s">
        <v>424</v>
      </c>
      <c r="F430" s="40">
        <v>50</v>
      </c>
      <c r="G430" s="39" t="s">
        <v>107</v>
      </c>
      <c r="H430" s="41">
        <v>63.375</v>
      </c>
      <c r="I430" s="39">
        <v>66.54375</v>
      </c>
      <c r="J430" s="39">
        <v>67.1775</v>
      </c>
      <c r="K430" s="56">
        <v>65.69875</v>
      </c>
      <c r="L430" s="39">
        <f t="shared" si="75"/>
        <v>8.5408375</v>
      </c>
      <c r="M430" s="39">
        <f>F430*K430+表2[[#This Row],[合计暂定数量]]*表2[[#This Row],[税率（13%）]]</f>
        <v>3711.979375</v>
      </c>
      <c r="N430" s="32">
        <v>77.5</v>
      </c>
      <c r="O430" s="57">
        <f t="shared" si="83"/>
        <v>65.69875</v>
      </c>
      <c r="P430" s="59">
        <f t="shared" si="76"/>
        <v>8.5408375</v>
      </c>
      <c r="Q430" s="69">
        <f>F430*O430+表2[[#This Row],[合计暂定数量]]*表2[[#This Row],[税率（13%）]]</f>
        <v>3711.979375</v>
      </c>
      <c r="R430" s="33">
        <f t="shared" si="77"/>
        <v>0</v>
      </c>
      <c r="S430" s="33">
        <f t="shared" si="78"/>
        <v>11.80125</v>
      </c>
    </row>
    <row r="431" spans="1:19">
      <c r="A431" s="38">
        <f t="shared" ref="A431:A437" si="84">ROW()-2</f>
        <v>429</v>
      </c>
      <c r="B431" s="39" t="s">
        <v>425</v>
      </c>
      <c r="C431" s="39" t="s">
        <v>21</v>
      </c>
      <c r="D431" s="39" t="s">
        <v>22</v>
      </c>
      <c r="E431" s="39" t="s">
        <v>426</v>
      </c>
      <c r="F431" s="40">
        <v>200</v>
      </c>
      <c r="G431" s="39" t="s">
        <v>93</v>
      </c>
      <c r="H431" s="41">
        <v>2.925</v>
      </c>
      <c r="I431" s="39">
        <v>3.07125</v>
      </c>
      <c r="J431" s="39">
        <v>3.1005</v>
      </c>
      <c r="K431" s="56">
        <v>3.03225</v>
      </c>
      <c r="L431" s="39">
        <f t="shared" si="75"/>
        <v>0.3941925</v>
      </c>
      <c r="M431" s="39">
        <f>F431*K431+表2[[#This Row],[合计暂定数量]]*表2[[#This Row],[税率（13%）]]</f>
        <v>685.2885</v>
      </c>
      <c r="N431" s="32">
        <v>2.71</v>
      </c>
      <c r="O431" s="57">
        <f t="shared" ref="O431:O474" si="85">IF(K431&gt;N431,N431,K431)</f>
        <v>2.71</v>
      </c>
      <c r="P431" s="59">
        <f t="shared" si="76"/>
        <v>0.3523</v>
      </c>
      <c r="Q431" s="69">
        <f>F431*O431+表2[[#This Row],[合计暂定数量]]*表2[[#This Row],[税率（13%）]]</f>
        <v>620.8385</v>
      </c>
      <c r="R431" s="33">
        <f t="shared" si="77"/>
        <v>2.71</v>
      </c>
      <c r="S431" s="33">
        <f t="shared" si="78"/>
        <v>-0.32225</v>
      </c>
    </row>
    <row r="432" spans="1:19">
      <c r="A432" s="38">
        <f t="shared" si="84"/>
        <v>430</v>
      </c>
      <c r="B432" s="39" t="s">
        <v>427</v>
      </c>
      <c r="C432" s="39" t="s">
        <v>21</v>
      </c>
      <c r="D432" s="39" t="s">
        <v>22</v>
      </c>
      <c r="E432" s="39" t="s">
        <v>428</v>
      </c>
      <c r="F432" s="40">
        <v>10</v>
      </c>
      <c r="G432" s="39" t="s">
        <v>24</v>
      </c>
      <c r="H432" s="41">
        <v>419.25</v>
      </c>
      <c r="I432" s="39">
        <v>440.2125</v>
      </c>
      <c r="J432" s="39">
        <v>444.405</v>
      </c>
      <c r="K432" s="56">
        <v>434.6225</v>
      </c>
      <c r="L432" s="39">
        <f t="shared" si="75"/>
        <v>56.500925</v>
      </c>
      <c r="M432" s="39">
        <f>F432*K432+表2[[#This Row],[合计暂定数量]]*表2[[#This Row],[税率（13%）]]</f>
        <v>4911.23425</v>
      </c>
      <c r="N432" s="32">
        <v>396.17</v>
      </c>
      <c r="O432" s="57">
        <f t="shared" si="85"/>
        <v>396.17</v>
      </c>
      <c r="P432" s="59">
        <f t="shared" si="76"/>
        <v>51.5021</v>
      </c>
      <c r="Q432" s="69">
        <f>F432*O432+表2[[#This Row],[合计暂定数量]]*表2[[#This Row],[税率（13%）]]</f>
        <v>4526.70925</v>
      </c>
      <c r="R432" s="33">
        <f t="shared" si="77"/>
        <v>396.17</v>
      </c>
      <c r="S432" s="33">
        <f t="shared" si="78"/>
        <v>-38.4524999999999</v>
      </c>
    </row>
    <row r="433" spans="1:19">
      <c r="A433" s="38">
        <f t="shared" si="84"/>
        <v>431</v>
      </c>
      <c r="B433" s="39" t="s">
        <v>429</v>
      </c>
      <c r="C433" s="39" t="s">
        <v>21</v>
      </c>
      <c r="D433" s="39" t="s">
        <v>22</v>
      </c>
      <c r="E433" s="39" t="s">
        <v>430</v>
      </c>
      <c r="F433" s="40">
        <v>5</v>
      </c>
      <c r="G433" s="39" t="s">
        <v>93</v>
      </c>
      <c r="H433" s="41">
        <v>129.675</v>
      </c>
      <c r="I433" s="39">
        <v>136.15875</v>
      </c>
      <c r="J433" s="39">
        <v>137.4555</v>
      </c>
      <c r="K433" s="56">
        <v>134.42975</v>
      </c>
      <c r="L433" s="39">
        <f t="shared" si="75"/>
        <v>17.4758675</v>
      </c>
      <c r="M433" s="39">
        <f>F433*K433+表2[[#This Row],[合计暂定数量]]*表2[[#This Row],[税率（13%）]]</f>
        <v>759.5280875</v>
      </c>
      <c r="N433" s="32">
        <v>112.03</v>
      </c>
      <c r="O433" s="57">
        <f t="shared" si="85"/>
        <v>112.03</v>
      </c>
      <c r="P433" s="59">
        <f t="shared" si="76"/>
        <v>14.5639</v>
      </c>
      <c r="Q433" s="69">
        <f>F433*O433+表2[[#This Row],[合计暂定数量]]*表2[[#This Row],[税率（13%）]]</f>
        <v>647.5293375</v>
      </c>
      <c r="R433" s="33">
        <f t="shared" si="77"/>
        <v>112.03</v>
      </c>
      <c r="S433" s="33">
        <f t="shared" si="78"/>
        <v>-22.39975</v>
      </c>
    </row>
    <row r="434" spans="1:19">
      <c r="A434" s="38">
        <f t="shared" si="84"/>
        <v>432</v>
      </c>
      <c r="B434" s="39" t="s">
        <v>431</v>
      </c>
      <c r="C434" s="39" t="s">
        <v>21</v>
      </c>
      <c r="D434" s="39" t="s">
        <v>22</v>
      </c>
      <c r="E434" s="39" t="s">
        <v>432</v>
      </c>
      <c r="F434" s="40">
        <v>50</v>
      </c>
      <c r="G434" s="39" t="s">
        <v>335</v>
      </c>
      <c r="H434" s="41">
        <v>82.875</v>
      </c>
      <c r="I434" s="39">
        <v>87.01875</v>
      </c>
      <c r="J434" s="39">
        <v>87.8475</v>
      </c>
      <c r="K434" s="56">
        <v>85.91375</v>
      </c>
      <c r="L434" s="39">
        <f t="shared" si="75"/>
        <v>11.1687875</v>
      </c>
      <c r="M434" s="39">
        <f>F434*K434+表2[[#This Row],[合计暂定数量]]*表2[[#This Row],[税率（13%）]]</f>
        <v>4854.126875</v>
      </c>
      <c r="N434" s="32">
        <v>66.86</v>
      </c>
      <c r="O434" s="57">
        <f t="shared" si="85"/>
        <v>66.86</v>
      </c>
      <c r="P434" s="59">
        <f t="shared" si="76"/>
        <v>8.6918</v>
      </c>
      <c r="Q434" s="69">
        <f>F434*O434+表2[[#This Row],[合计暂定数量]]*表2[[#This Row],[税率（13%）]]</f>
        <v>3901.439375</v>
      </c>
      <c r="R434" s="33">
        <f t="shared" si="77"/>
        <v>66.86</v>
      </c>
      <c r="S434" s="33">
        <f t="shared" si="78"/>
        <v>-19.05375</v>
      </c>
    </row>
    <row r="435" ht="24" spans="1:19">
      <c r="A435" s="38">
        <f t="shared" si="84"/>
        <v>433</v>
      </c>
      <c r="B435" s="39" t="s">
        <v>433</v>
      </c>
      <c r="C435" s="39" t="s">
        <v>21</v>
      </c>
      <c r="D435" s="56" t="s">
        <v>434</v>
      </c>
      <c r="E435" s="39" t="s">
        <v>435</v>
      </c>
      <c r="F435" s="40">
        <v>10</v>
      </c>
      <c r="G435" s="39" t="s">
        <v>87</v>
      </c>
      <c r="H435" s="41">
        <v>58.5</v>
      </c>
      <c r="I435" s="39">
        <v>61.425</v>
      </c>
      <c r="J435" s="39">
        <v>62.01</v>
      </c>
      <c r="K435" s="56">
        <v>60.645</v>
      </c>
      <c r="L435" s="39">
        <f t="shared" si="75"/>
        <v>7.88385</v>
      </c>
      <c r="M435" s="39">
        <f>F435*K435+表2[[#This Row],[合计暂定数量]]*表2[[#This Row],[税率（13%）]]</f>
        <v>685.2885</v>
      </c>
      <c r="N435" s="32">
        <v>122.87</v>
      </c>
      <c r="O435" s="57">
        <f t="shared" si="85"/>
        <v>60.645</v>
      </c>
      <c r="P435" s="59">
        <f t="shared" si="76"/>
        <v>7.88385</v>
      </c>
      <c r="Q435" s="69">
        <f>F435*O435+表2[[#This Row],[合计暂定数量]]*表2[[#This Row],[税率（13%）]]</f>
        <v>685.2885</v>
      </c>
      <c r="R435" s="33">
        <f t="shared" si="77"/>
        <v>0</v>
      </c>
      <c r="S435" s="33">
        <f t="shared" si="78"/>
        <v>62.225</v>
      </c>
    </row>
    <row r="436" ht="24" spans="1:19">
      <c r="A436" s="38">
        <f t="shared" si="84"/>
        <v>434</v>
      </c>
      <c r="B436" s="39" t="s">
        <v>433</v>
      </c>
      <c r="C436" s="39" t="s">
        <v>21</v>
      </c>
      <c r="D436" s="39" t="s">
        <v>434</v>
      </c>
      <c r="E436" s="39" t="s">
        <v>436</v>
      </c>
      <c r="F436" s="40">
        <v>10</v>
      </c>
      <c r="G436" s="39" t="s">
        <v>87</v>
      </c>
      <c r="H436" s="41">
        <v>31.2</v>
      </c>
      <c r="I436" s="39">
        <v>32.76</v>
      </c>
      <c r="J436" s="39">
        <v>33.072</v>
      </c>
      <c r="K436" s="56">
        <v>32.344</v>
      </c>
      <c r="L436" s="39">
        <f t="shared" si="75"/>
        <v>4.20472</v>
      </c>
      <c r="M436" s="39">
        <f>F436*K436+表2[[#This Row],[合计暂定数量]]*表2[[#This Row],[税率（13%）]]</f>
        <v>365.4872</v>
      </c>
      <c r="N436" s="32">
        <v>121.07</v>
      </c>
      <c r="O436" s="57">
        <f t="shared" si="85"/>
        <v>32.344</v>
      </c>
      <c r="P436" s="59">
        <f t="shared" si="76"/>
        <v>4.20472</v>
      </c>
      <c r="Q436" s="69">
        <f>F436*O436+表2[[#This Row],[合计暂定数量]]*表2[[#This Row],[税率（13%）]]</f>
        <v>365.4872</v>
      </c>
      <c r="R436" s="33">
        <f t="shared" si="77"/>
        <v>0</v>
      </c>
      <c r="S436" s="33">
        <f t="shared" si="78"/>
        <v>88.726</v>
      </c>
    </row>
    <row r="437" ht="24" spans="1:19">
      <c r="A437" s="38">
        <f t="shared" si="84"/>
        <v>435</v>
      </c>
      <c r="B437" s="39" t="s">
        <v>433</v>
      </c>
      <c r="C437" s="39" t="s">
        <v>21</v>
      </c>
      <c r="D437" s="39" t="s">
        <v>434</v>
      </c>
      <c r="E437" s="39" t="s">
        <v>437</v>
      </c>
      <c r="F437" s="40">
        <v>10</v>
      </c>
      <c r="G437" s="39" t="s">
        <v>87</v>
      </c>
      <c r="H437" s="41">
        <v>100.425</v>
      </c>
      <c r="I437" s="39">
        <v>105.44625</v>
      </c>
      <c r="J437" s="39">
        <v>106.4505</v>
      </c>
      <c r="K437" s="56">
        <v>104.10725</v>
      </c>
      <c r="L437" s="39">
        <f t="shared" si="75"/>
        <v>13.5339425</v>
      </c>
      <c r="M437" s="39">
        <f>F437*K437+表2[[#This Row],[合计暂定数量]]*表2[[#This Row],[税率（13%）]]</f>
        <v>1176.411925</v>
      </c>
      <c r="N437" s="32">
        <v>144.56</v>
      </c>
      <c r="O437" s="57">
        <f t="shared" si="85"/>
        <v>104.10725</v>
      </c>
      <c r="P437" s="59">
        <f t="shared" si="76"/>
        <v>13.5339425</v>
      </c>
      <c r="Q437" s="69">
        <f>F437*O437+表2[[#This Row],[合计暂定数量]]*表2[[#This Row],[税率（13%）]]</f>
        <v>1176.411925</v>
      </c>
      <c r="R437" s="33">
        <f t="shared" si="77"/>
        <v>0</v>
      </c>
      <c r="S437" s="33">
        <f t="shared" si="78"/>
        <v>40.45275</v>
      </c>
    </row>
    <row r="438" ht="24" spans="1:19">
      <c r="A438" s="38">
        <f t="shared" ref="A438:A447" si="86">ROW()-2</f>
        <v>436</v>
      </c>
      <c r="B438" s="39" t="s">
        <v>433</v>
      </c>
      <c r="C438" s="39" t="s">
        <v>21</v>
      </c>
      <c r="D438" s="39" t="s">
        <v>434</v>
      </c>
      <c r="E438" s="39" t="s">
        <v>438</v>
      </c>
      <c r="F438" s="40">
        <v>10</v>
      </c>
      <c r="G438" s="39" t="s">
        <v>87</v>
      </c>
      <c r="H438" s="41">
        <v>102.375</v>
      </c>
      <c r="I438" s="39">
        <v>107.49375</v>
      </c>
      <c r="J438" s="39">
        <v>108.5175</v>
      </c>
      <c r="K438" s="56">
        <v>106.12875</v>
      </c>
      <c r="L438" s="39">
        <f t="shared" si="75"/>
        <v>13.7967375</v>
      </c>
      <c r="M438" s="39">
        <f>F438*K438+表2[[#This Row],[合计暂定数量]]*表2[[#This Row],[税率（13%）]]</f>
        <v>1199.254875</v>
      </c>
      <c r="N438" s="32">
        <v>170.76</v>
      </c>
      <c r="O438" s="57">
        <f t="shared" si="85"/>
        <v>106.12875</v>
      </c>
      <c r="P438" s="59">
        <f t="shared" si="76"/>
        <v>13.7967375</v>
      </c>
      <c r="Q438" s="69">
        <f>F438*O438+表2[[#This Row],[合计暂定数量]]*表2[[#This Row],[税率（13%）]]</f>
        <v>1199.254875</v>
      </c>
      <c r="R438" s="33">
        <f t="shared" si="77"/>
        <v>0</v>
      </c>
      <c r="S438" s="33">
        <f t="shared" si="78"/>
        <v>64.63125</v>
      </c>
    </row>
    <row r="439" ht="24" spans="1:19">
      <c r="A439" s="46">
        <f t="shared" si="86"/>
        <v>437</v>
      </c>
      <c r="B439" s="47" t="s">
        <v>433</v>
      </c>
      <c r="C439" s="47" t="s">
        <v>21</v>
      </c>
      <c r="D439" s="47" t="s">
        <v>434</v>
      </c>
      <c r="E439" s="47" t="s">
        <v>439</v>
      </c>
      <c r="F439" s="48">
        <v>10</v>
      </c>
      <c r="G439" s="47" t="s">
        <v>87</v>
      </c>
      <c r="H439" s="41">
        <v>48.75</v>
      </c>
      <c r="I439" s="47">
        <v>51.1875</v>
      </c>
      <c r="J439" s="47">
        <v>51.675</v>
      </c>
      <c r="K439" s="56">
        <v>50.5375</v>
      </c>
      <c r="L439" s="47">
        <f t="shared" si="75"/>
        <v>6.569875</v>
      </c>
      <c r="M439" s="47">
        <f>F439*K439+表2[[#This Row],[合计暂定数量]]*表2[[#This Row],[税率（13%）]]</f>
        <v>571.07375</v>
      </c>
      <c r="N439" s="68"/>
      <c r="O439" s="57">
        <f t="shared" ref="O439:O452" si="87">K439</f>
        <v>50.5375</v>
      </c>
      <c r="P439" s="59">
        <f t="shared" si="76"/>
        <v>6.569875</v>
      </c>
      <c r="Q439" s="69">
        <f>F439*O439+表2[[#This Row],[合计暂定数量]]*表2[[#This Row],[税率（13%）]]</f>
        <v>571.07375</v>
      </c>
      <c r="R439" s="33"/>
      <c r="S439" s="33">
        <f t="shared" si="78"/>
        <v>-50.5375</v>
      </c>
    </row>
    <row r="440" ht="24" spans="1:19">
      <c r="A440" s="46">
        <f t="shared" si="86"/>
        <v>438</v>
      </c>
      <c r="B440" s="47" t="s">
        <v>433</v>
      </c>
      <c r="C440" s="47" t="s">
        <v>21</v>
      </c>
      <c r="D440" s="47" t="s">
        <v>434</v>
      </c>
      <c r="E440" s="47" t="s">
        <v>440</v>
      </c>
      <c r="F440" s="48">
        <v>10</v>
      </c>
      <c r="G440" s="47" t="s">
        <v>87</v>
      </c>
      <c r="H440" s="41">
        <v>53.625</v>
      </c>
      <c r="I440" s="47">
        <v>56.30625</v>
      </c>
      <c r="J440" s="47">
        <v>56.8425</v>
      </c>
      <c r="K440" s="56">
        <v>55.59125</v>
      </c>
      <c r="L440" s="47">
        <f t="shared" si="75"/>
        <v>7.2268625</v>
      </c>
      <c r="M440" s="47">
        <f>F440*K440+表2[[#This Row],[合计暂定数量]]*表2[[#This Row],[税率（13%）]]</f>
        <v>628.181125</v>
      </c>
      <c r="N440" s="68"/>
      <c r="O440" s="57">
        <f t="shared" si="87"/>
        <v>55.59125</v>
      </c>
      <c r="P440" s="59">
        <f t="shared" si="76"/>
        <v>7.2268625</v>
      </c>
      <c r="Q440" s="69">
        <f>F440*O440+表2[[#This Row],[合计暂定数量]]*表2[[#This Row],[税率（13%）]]</f>
        <v>628.181125</v>
      </c>
      <c r="R440" s="33"/>
      <c r="S440" s="33">
        <f t="shared" si="78"/>
        <v>-55.59125</v>
      </c>
    </row>
    <row r="441" spans="1:19">
      <c r="A441" s="46">
        <f t="shared" si="86"/>
        <v>439</v>
      </c>
      <c r="B441" s="47" t="s">
        <v>441</v>
      </c>
      <c r="C441" s="47" t="s">
        <v>21</v>
      </c>
      <c r="D441" s="47" t="s">
        <v>22</v>
      </c>
      <c r="E441" s="47" t="s">
        <v>442</v>
      </c>
      <c r="F441" s="48">
        <v>10</v>
      </c>
      <c r="G441" s="67" t="s">
        <v>93</v>
      </c>
      <c r="H441" s="41">
        <v>78</v>
      </c>
      <c r="I441" s="67">
        <v>81.9</v>
      </c>
      <c r="J441" s="67">
        <v>82.68</v>
      </c>
      <c r="K441" s="65">
        <v>80.86</v>
      </c>
      <c r="L441" s="47">
        <f t="shared" si="75"/>
        <v>10.5118</v>
      </c>
      <c r="M441" s="47">
        <f>F441*K441+表2[[#This Row],[合计暂定数量]]*表2[[#This Row],[税率（13%）]]</f>
        <v>913.718</v>
      </c>
      <c r="N441" s="68"/>
      <c r="O441" s="57">
        <f t="shared" si="87"/>
        <v>80.86</v>
      </c>
      <c r="P441" s="59">
        <f t="shared" si="76"/>
        <v>10.5118</v>
      </c>
      <c r="Q441" s="69">
        <f>F441*O441+表2[[#This Row],[合计暂定数量]]*表2[[#This Row],[税率（13%）]]</f>
        <v>913.718</v>
      </c>
      <c r="R441" s="33"/>
      <c r="S441" s="33">
        <f t="shared" si="78"/>
        <v>-80.86</v>
      </c>
    </row>
    <row r="442" spans="1:19">
      <c r="A442" s="46">
        <f t="shared" si="86"/>
        <v>440</v>
      </c>
      <c r="B442" s="47" t="s">
        <v>441</v>
      </c>
      <c r="C442" s="47" t="s">
        <v>21</v>
      </c>
      <c r="D442" s="47" t="s">
        <v>22</v>
      </c>
      <c r="E442" s="47" t="s">
        <v>443</v>
      </c>
      <c r="F442" s="48">
        <v>10</v>
      </c>
      <c r="G442" s="67" t="s">
        <v>93</v>
      </c>
      <c r="H442" s="41">
        <v>48.75</v>
      </c>
      <c r="I442" s="67">
        <v>51.1875</v>
      </c>
      <c r="J442" s="67">
        <v>51.675</v>
      </c>
      <c r="K442" s="65">
        <v>50.5375</v>
      </c>
      <c r="L442" s="47">
        <f t="shared" si="75"/>
        <v>6.569875</v>
      </c>
      <c r="M442" s="47">
        <f>F442*K442+表2[[#This Row],[合计暂定数量]]*表2[[#This Row],[税率（13%）]]</f>
        <v>571.07375</v>
      </c>
      <c r="N442" s="68"/>
      <c r="O442" s="57">
        <f t="shared" si="87"/>
        <v>50.5375</v>
      </c>
      <c r="P442" s="59">
        <f t="shared" si="76"/>
        <v>6.569875</v>
      </c>
      <c r="Q442" s="69">
        <f>F442*O442+表2[[#This Row],[合计暂定数量]]*表2[[#This Row],[税率（13%）]]</f>
        <v>571.07375</v>
      </c>
      <c r="R442" s="33"/>
      <c r="S442" s="33">
        <f t="shared" si="78"/>
        <v>-50.5375</v>
      </c>
    </row>
    <row r="443" s="25" customFormat="1" ht="24" spans="1:19">
      <c r="A443" s="46">
        <f t="shared" si="86"/>
        <v>441</v>
      </c>
      <c r="B443" s="47" t="s">
        <v>444</v>
      </c>
      <c r="C443" s="47" t="s">
        <v>21</v>
      </c>
      <c r="D443" s="47" t="s">
        <v>22</v>
      </c>
      <c r="E443" s="47" t="s">
        <v>445</v>
      </c>
      <c r="F443" s="48">
        <v>20</v>
      </c>
      <c r="G443" s="47" t="s">
        <v>93</v>
      </c>
      <c r="H443" s="41">
        <v>321.75</v>
      </c>
      <c r="I443" s="47">
        <v>337.8375</v>
      </c>
      <c r="J443" s="47">
        <v>341.055</v>
      </c>
      <c r="K443" s="56">
        <v>333.5475</v>
      </c>
      <c r="L443" s="47">
        <f t="shared" si="75"/>
        <v>43.361175</v>
      </c>
      <c r="M443" s="47">
        <f>F443*K443+表2[[#This Row],[合计暂定数量]]*表2[[#This Row],[税率（13%）]]</f>
        <v>7538.1735</v>
      </c>
      <c r="N443" s="68"/>
      <c r="O443" s="57">
        <f t="shared" si="87"/>
        <v>333.5475</v>
      </c>
      <c r="P443" s="59">
        <f t="shared" si="76"/>
        <v>43.361175</v>
      </c>
      <c r="Q443" s="69">
        <f>F443*O443+表2[[#This Row],[合计暂定数量]]*表2[[#This Row],[税率（13%）]]</f>
        <v>7538.1735</v>
      </c>
      <c r="R443" s="33"/>
      <c r="S443" s="33">
        <f t="shared" si="78"/>
        <v>-333.5475</v>
      </c>
    </row>
    <row r="444" s="25" customFormat="1" ht="24" spans="1:19">
      <c r="A444" s="46">
        <f t="shared" si="86"/>
        <v>442</v>
      </c>
      <c r="B444" s="47" t="s">
        <v>444</v>
      </c>
      <c r="C444" s="47" t="s">
        <v>21</v>
      </c>
      <c r="D444" s="47" t="s">
        <v>22</v>
      </c>
      <c r="E444" s="47" t="s">
        <v>446</v>
      </c>
      <c r="F444" s="48">
        <v>20</v>
      </c>
      <c r="G444" s="47" t="s">
        <v>93</v>
      </c>
      <c r="H444" s="41">
        <v>321.75</v>
      </c>
      <c r="I444" s="47">
        <v>337.8375</v>
      </c>
      <c r="J444" s="47">
        <v>341.055</v>
      </c>
      <c r="K444" s="56">
        <v>333.5475</v>
      </c>
      <c r="L444" s="47">
        <f t="shared" si="75"/>
        <v>43.361175</v>
      </c>
      <c r="M444" s="47">
        <f>F444*K444+表2[[#This Row],[合计暂定数量]]*表2[[#This Row],[税率（13%）]]</f>
        <v>7538.1735</v>
      </c>
      <c r="N444" s="68"/>
      <c r="O444" s="57">
        <f t="shared" si="87"/>
        <v>333.5475</v>
      </c>
      <c r="P444" s="59">
        <f t="shared" si="76"/>
        <v>43.361175</v>
      </c>
      <c r="Q444" s="69">
        <f>F444*O444+表2[[#This Row],[合计暂定数量]]*表2[[#This Row],[税率（13%）]]</f>
        <v>7538.1735</v>
      </c>
      <c r="R444" s="33"/>
      <c r="S444" s="33">
        <f t="shared" si="78"/>
        <v>-333.5475</v>
      </c>
    </row>
    <row r="445" s="25" customFormat="1" ht="24" spans="1:19">
      <c r="A445" s="46">
        <f t="shared" si="86"/>
        <v>443</v>
      </c>
      <c r="B445" s="47" t="s">
        <v>444</v>
      </c>
      <c r="C445" s="47" t="s">
        <v>21</v>
      </c>
      <c r="D445" s="47" t="s">
        <v>22</v>
      </c>
      <c r="E445" s="47" t="s">
        <v>447</v>
      </c>
      <c r="F445" s="48">
        <v>20</v>
      </c>
      <c r="G445" s="47" t="s">
        <v>93</v>
      </c>
      <c r="H445" s="41">
        <v>341.25</v>
      </c>
      <c r="I445" s="47">
        <v>358.3125</v>
      </c>
      <c r="J445" s="47">
        <v>361.725</v>
      </c>
      <c r="K445" s="56">
        <v>353.7625</v>
      </c>
      <c r="L445" s="47">
        <f t="shared" si="75"/>
        <v>45.989125</v>
      </c>
      <c r="M445" s="47">
        <f>F445*K445+表2[[#This Row],[合计暂定数量]]*表2[[#This Row],[税率（13%）]]</f>
        <v>7995.0325</v>
      </c>
      <c r="N445" s="68"/>
      <c r="O445" s="57">
        <f t="shared" si="87"/>
        <v>353.7625</v>
      </c>
      <c r="P445" s="59">
        <f t="shared" si="76"/>
        <v>45.989125</v>
      </c>
      <c r="Q445" s="69">
        <f>F445*O445+表2[[#This Row],[合计暂定数量]]*表2[[#This Row],[税率（13%）]]</f>
        <v>7995.0325</v>
      </c>
      <c r="R445" s="33"/>
      <c r="S445" s="33">
        <f t="shared" si="78"/>
        <v>-353.7625</v>
      </c>
    </row>
    <row r="446" s="25" customFormat="1" ht="24" spans="1:19">
      <c r="A446" s="46">
        <f t="shared" si="86"/>
        <v>444</v>
      </c>
      <c r="B446" s="47" t="s">
        <v>444</v>
      </c>
      <c r="C446" s="47" t="s">
        <v>21</v>
      </c>
      <c r="D446" s="47" t="s">
        <v>22</v>
      </c>
      <c r="E446" s="47" t="s">
        <v>448</v>
      </c>
      <c r="F446" s="48">
        <v>20</v>
      </c>
      <c r="G446" s="47" t="s">
        <v>93</v>
      </c>
      <c r="H446" s="41">
        <v>341.25</v>
      </c>
      <c r="I446" s="47">
        <v>341.25</v>
      </c>
      <c r="J446" s="47">
        <v>361.725</v>
      </c>
      <c r="K446" s="56">
        <v>348.075</v>
      </c>
      <c r="L446" s="47">
        <f t="shared" si="75"/>
        <v>45.24975</v>
      </c>
      <c r="M446" s="47">
        <f>F446*K446+表2[[#This Row],[合计暂定数量]]*表2[[#This Row],[税率（13%）]]</f>
        <v>7866.495</v>
      </c>
      <c r="N446" s="68"/>
      <c r="O446" s="57">
        <f t="shared" si="87"/>
        <v>348.075</v>
      </c>
      <c r="P446" s="59">
        <f t="shared" si="76"/>
        <v>45.24975</v>
      </c>
      <c r="Q446" s="69">
        <f>F446*O446+表2[[#This Row],[合计暂定数量]]*表2[[#This Row],[税率（13%）]]</f>
        <v>7866.495</v>
      </c>
      <c r="R446" s="33"/>
      <c r="S446" s="33">
        <f t="shared" si="78"/>
        <v>-348.075</v>
      </c>
    </row>
    <row r="447" ht="24" spans="1:19">
      <c r="A447" s="46">
        <f t="shared" si="86"/>
        <v>445</v>
      </c>
      <c r="B447" s="47" t="s">
        <v>449</v>
      </c>
      <c r="C447" s="47" t="s">
        <v>21</v>
      </c>
      <c r="D447" s="47" t="s">
        <v>450</v>
      </c>
      <c r="E447" s="47" t="s">
        <v>451</v>
      </c>
      <c r="F447" s="48">
        <v>5</v>
      </c>
      <c r="G447" s="47" t="s">
        <v>93</v>
      </c>
      <c r="H447" s="41">
        <v>78</v>
      </c>
      <c r="I447" s="47">
        <v>81</v>
      </c>
      <c r="J447" s="47">
        <v>82.68</v>
      </c>
      <c r="K447" s="56">
        <v>80.56</v>
      </c>
      <c r="L447" s="47">
        <f t="shared" si="75"/>
        <v>10.4728</v>
      </c>
      <c r="M447" s="47">
        <f>F447*K447+表2[[#This Row],[合计暂定数量]]*表2[[#This Row],[税率（13%）]]</f>
        <v>455.164</v>
      </c>
      <c r="N447" s="68"/>
      <c r="O447" s="57">
        <f t="shared" si="87"/>
        <v>80.56</v>
      </c>
      <c r="P447" s="59">
        <f t="shared" si="76"/>
        <v>10.4728</v>
      </c>
      <c r="Q447" s="69">
        <f>F447*O447+表2[[#This Row],[合计暂定数量]]*表2[[#This Row],[税率（13%）]]</f>
        <v>455.164</v>
      </c>
      <c r="R447" s="33"/>
      <c r="S447" s="33">
        <f t="shared" si="78"/>
        <v>-80.56</v>
      </c>
    </row>
    <row r="448" ht="24" spans="1:19">
      <c r="A448" s="46">
        <f t="shared" ref="A448:A457" si="88">ROW()-2</f>
        <v>446</v>
      </c>
      <c r="B448" s="47" t="s">
        <v>452</v>
      </c>
      <c r="C448" s="47" t="s">
        <v>21</v>
      </c>
      <c r="D448" s="47" t="s">
        <v>450</v>
      </c>
      <c r="E448" s="47" t="s">
        <v>453</v>
      </c>
      <c r="F448" s="48">
        <v>5</v>
      </c>
      <c r="G448" s="47" t="s">
        <v>93</v>
      </c>
      <c r="H448" s="41">
        <v>78</v>
      </c>
      <c r="I448" s="47">
        <v>81</v>
      </c>
      <c r="J448" s="47">
        <v>82.68</v>
      </c>
      <c r="K448" s="56">
        <v>80.56</v>
      </c>
      <c r="L448" s="47">
        <f t="shared" si="75"/>
        <v>10.4728</v>
      </c>
      <c r="M448" s="47">
        <f>F448*K448+表2[[#This Row],[合计暂定数量]]*表2[[#This Row],[税率（13%）]]</f>
        <v>455.164</v>
      </c>
      <c r="N448" s="68"/>
      <c r="O448" s="57">
        <f t="shared" si="87"/>
        <v>80.56</v>
      </c>
      <c r="P448" s="59">
        <f t="shared" si="76"/>
        <v>10.4728</v>
      </c>
      <c r="Q448" s="69">
        <f>F448*O448+表2[[#This Row],[合计暂定数量]]*表2[[#This Row],[税率（13%）]]</f>
        <v>455.164</v>
      </c>
      <c r="R448" s="33"/>
      <c r="S448" s="33">
        <f t="shared" si="78"/>
        <v>-80.56</v>
      </c>
    </row>
    <row r="449" ht="24" spans="1:19">
      <c r="A449" s="46">
        <f t="shared" si="88"/>
        <v>447</v>
      </c>
      <c r="B449" s="47" t="s">
        <v>454</v>
      </c>
      <c r="C449" s="47" t="s">
        <v>21</v>
      </c>
      <c r="D449" s="47" t="s">
        <v>450</v>
      </c>
      <c r="E449" s="47" t="s">
        <v>455</v>
      </c>
      <c r="F449" s="48">
        <v>5</v>
      </c>
      <c r="G449" s="47" t="s">
        <v>93</v>
      </c>
      <c r="H449" s="41">
        <v>82.875</v>
      </c>
      <c r="I449" s="47">
        <v>86</v>
      </c>
      <c r="J449" s="47">
        <v>87.8475</v>
      </c>
      <c r="K449" s="56">
        <v>85.5741666666667</v>
      </c>
      <c r="L449" s="47">
        <f t="shared" si="75"/>
        <v>11.1246416666667</v>
      </c>
      <c r="M449" s="47">
        <f>F449*K449+表2[[#This Row],[合计暂定数量]]*表2[[#This Row],[税率（13%）]]</f>
        <v>483.494041666667</v>
      </c>
      <c r="N449" s="68"/>
      <c r="O449" s="57">
        <f t="shared" si="87"/>
        <v>85.5741666666667</v>
      </c>
      <c r="P449" s="59">
        <f t="shared" si="76"/>
        <v>11.1246416666667</v>
      </c>
      <c r="Q449" s="69">
        <f>F449*O449+表2[[#This Row],[合计暂定数量]]*表2[[#This Row],[税率（13%）]]</f>
        <v>483.494041666667</v>
      </c>
      <c r="R449" s="33"/>
      <c r="S449" s="33">
        <f t="shared" si="78"/>
        <v>-85.5741666666667</v>
      </c>
    </row>
    <row r="450" ht="24" spans="1:19">
      <c r="A450" s="46">
        <f t="shared" si="88"/>
        <v>448</v>
      </c>
      <c r="B450" s="47" t="s">
        <v>454</v>
      </c>
      <c r="C450" s="47" t="s">
        <v>21</v>
      </c>
      <c r="D450" s="47" t="s">
        <v>450</v>
      </c>
      <c r="E450" s="47" t="s">
        <v>456</v>
      </c>
      <c r="F450" s="48">
        <v>5</v>
      </c>
      <c r="G450" s="47" t="s">
        <v>93</v>
      </c>
      <c r="H450" s="41">
        <v>97.5</v>
      </c>
      <c r="I450" s="47">
        <v>101</v>
      </c>
      <c r="J450" s="47">
        <v>103.35</v>
      </c>
      <c r="K450" s="56">
        <v>100.616666666667</v>
      </c>
      <c r="L450" s="47">
        <f t="shared" si="75"/>
        <v>13.0801666666667</v>
      </c>
      <c r="M450" s="47">
        <f>F450*K450+表2[[#This Row],[合计暂定数量]]*表2[[#This Row],[税率（13%）]]</f>
        <v>568.484166666667</v>
      </c>
      <c r="N450" s="68"/>
      <c r="O450" s="57">
        <f t="shared" si="87"/>
        <v>100.616666666667</v>
      </c>
      <c r="P450" s="59">
        <f t="shared" si="76"/>
        <v>13.0801666666667</v>
      </c>
      <c r="Q450" s="69">
        <f>F450*O450+表2[[#This Row],[合计暂定数量]]*表2[[#This Row],[税率（13%）]]</f>
        <v>568.484166666667</v>
      </c>
      <c r="R450" s="33"/>
      <c r="S450" s="33">
        <f t="shared" si="78"/>
        <v>-100.616666666667</v>
      </c>
    </row>
    <row r="451" s="25" customFormat="1" ht="33" customHeight="1" spans="1:19">
      <c r="A451" s="46">
        <f t="shared" si="88"/>
        <v>449</v>
      </c>
      <c r="B451" s="47" t="s">
        <v>457</v>
      </c>
      <c r="C451" s="47" t="s">
        <v>21</v>
      </c>
      <c r="D451" s="47" t="s">
        <v>458</v>
      </c>
      <c r="E451" s="47" t="s">
        <v>459</v>
      </c>
      <c r="F451" s="48">
        <v>10</v>
      </c>
      <c r="G451" s="47" t="s">
        <v>93</v>
      </c>
      <c r="H451" s="41">
        <v>453.375</v>
      </c>
      <c r="I451" s="47">
        <v>467</v>
      </c>
      <c r="J451" s="47">
        <v>480.5775</v>
      </c>
      <c r="K451" s="56">
        <v>466.984166666667</v>
      </c>
      <c r="L451" s="47">
        <f t="shared" si="75"/>
        <v>60.7079416666667</v>
      </c>
      <c r="M451" s="47">
        <f>F451*K451+表2[[#This Row],[合计暂定数量]]*表2[[#This Row],[税率（13%）]]</f>
        <v>5276.92108333333</v>
      </c>
      <c r="N451" s="68"/>
      <c r="O451" s="57">
        <f t="shared" si="87"/>
        <v>466.984166666667</v>
      </c>
      <c r="P451" s="59">
        <f t="shared" si="76"/>
        <v>60.7079416666667</v>
      </c>
      <c r="Q451" s="69">
        <f>F451*O451+表2[[#This Row],[合计暂定数量]]*表2[[#This Row],[税率（13%）]]</f>
        <v>5276.92108333333</v>
      </c>
      <c r="R451" s="33"/>
      <c r="S451" s="33">
        <f t="shared" si="78"/>
        <v>-466.984166666667</v>
      </c>
    </row>
    <row r="452" s="26" customFormat="1" ht="36" spans="1:19">
      <c r="A452" s="46">
        <f t="shared" si="88"/>
        <v>450</v>
      </c>
      <c r="B452" s="47" t="s">
        <v>457</v>
      </c>
      <c r="C452" s="47" t="s">
        <v>21</v>
      </c>
      <c r="D452" s="47" t="s">
        <v>458</v>
      </c>
      <c r="E452" s="47" t="s">
        <v>460</v>
      </c>
      <c r="F452" s="48">
        <v>4</v>
      </c>
      <c r="G452" s="47" t="s">
        <v>93</v>
      </c>
      <c r="H452" s="41">
        <v>453.375</v>
      </c>
      <c r="I452" s="47">
        <v>467</v>
      </c>
      <c r="J452" s="47">
        <v>480.5775</v>
      </c>
      <c r="K452" s="56">
        <v>466.984166666667</v>
      </c>
      <c r="L452" s="47">
        <f t="shared" ref="L452:L515" si="89">K452*0.13</f>
        <v>60.7079416666667</v>
      </c>
      <c r="M452" s="47">
        <f>F452*K452+表2[[#This Row],[合计暂定数量]]*表2[[#This Row],[税率（13%）]]</f>
        <v>2110.76843333333</v>
      </c>
      <c r="N452" s="71"/>
      <c r="O452" s="57">
        <f t="shared" si="87"/>
        <v>466.984166666667</v>
      </c>
      <c r="P452" s="59">
        <f t="shared" ref="P452:P515" si="90">O452*0.13</f>
        <v>60.7079416666667</v>
      </c>
      <c r="Q452" s="73">
        <f>F452*O452+表2[[#This Row],[合计暂定数量]]*表2[[#This Row],[税率（13%）]]</f>
        <v>2110.76843333333</v>
      </c>
      <c r="R452" s="74"/>
      <c r="S452" s="74">
        <f t="shared" ref="S452:S515" si="91">N452-K452</f>
        <v>-466.984166666667</v>
      </c>
    </row>
    <row r="453" s="26" customFormat="1" spans="1:19">
      <c r="A453" s="38">
        <f t="shared" si="88"/>
        <v>451</v>
      </c>
      <c r="B453" s="39" t="s">
        <v>461</v>
      </c>
      <c r="C453" s="39" t="s">
        <v>21</v>
      </c>
      <c r="D453" s="39" t="s">
        <v>22</v>
      </c>
      <c r="E453" s="39" t="s">
        <v>462</v>
      </c>
      <c r="F453" s="40">
        <v>1</v>
      </c>
      <c r="G453" s="39" t="s">
        <v>93</v>
      </c>
      <c r="H453" s="41">
        <v>926.25</v>
      </c>
      <c r="I453" s="39">
        <v>955</v>
      </c>
      <c r="J453" s="39">
        <v>981.825</v>
      </c>
      <c r="K453" s="56">
        <v>954.358333333333</v>
      </c>
      <c r="L453" s="39">
        <f t="shared" si="89"/>
        <v>124.066583333333</v>
      </c>
      <c r="M453" s="39">
        <f>F453*K453+表2[[#This Row],[合计暂定数量]]*表2[[#This Row],[税率（13%）]]</f>
        <v>1078.42491666667</v>
      </c>
      <c r="N453" s="72">
        <v>1436.57</v>
      </c>
      <c r="O453" s="57">
        <f t="shared" si="85"/>
        <v>954.358333333333</v>
      </c>
      <c r="P453" s="59">
        <f t="shared" si="90"/>
        <v>124.066583333333</v>
      </c>
      <c r="Q453" s="73">
        <f>F453*O453+表2[[#This Row],[合计暂定数量]]*表2[[#This Row],[税率（13%）]]</f>
        <v>1078.42491666667</v>
      </c>
      <c r="R453" s="74">
        <f t="shared" ref="R452:R515" si="92">IF(K453&gt;N453,N453,0)</f>
        <v>0</v>
      </c>
      <c r="S453" s="74">
        <f t="shared" si="91"/>
        <v>482.211666666667</v>
      </c>
    </row>
    <row r="454" s="26" customFormat="1" spans="1:19">
      <c r="A454" s="38">
        <f t="shared" si="88"/>
        <v>452</v>
      </c>
      <c r="B454" s="39" t="s">
        <v>461</v>
      </c>
      <c r="C454" s="39" t="s">
        <v>21</v>
      </c>
      <c r="D454" s="39" t="s">
        <v>22</v>
      </c>
      <c r="E454" s="39" t="s">
        <v>463</v>
      </c>
      <c r="F454" s="40">
        <v>1</v>
      </c>
      <c r="G454" s="39" t="s">
        <v>93</v>
      </c>
      <c r="H454" s="41">
        <v>731.25</v>
      </c>
      <c r="I454" s="39">
        <v>754</v>
      </c>
      <c r="J454" s="39">
        <v>775.125</v>
      </c>
      <c r="K454" s="56">
        <v>753.458333333333</v>
      </c>
      <c r="L454" s="39">
        <f t="shared" si="89"/>
        <v>97.9495833333333</v>
      </c>
      <c r="M454" s="39">
        <f>F454*K454+表2[[#This Row],[合计暂定数量]]*表2[[#This Row],[税率（13%）]]</f>
        <v>851.407916666667</v>
      </c>
      <c r="N454" s="72">
        <v>667</v>
      </c>
      <c r="O454" s="57">
        <f t="shared" si="85"/>
        <v>667</v>
      </c>
      <c r="P454" s="59">
        <f t="shared" si="90"/>
        <v>86.71</v>
      </c>
      <c r="Q454" s="73">
        <f>F454*O454+表2[[#This Row],[合计暂定数量]]*表2[[#This Row],[税率（13%）]]</f>
        <v>764.949583333333</v>
      </c>
      <c r="R454" s="74">
        <f t="shared" si="92"/>
        <v>667</v>
      </c>
      <c r="S454" s="74">
        <f t="shared" si="91"/>
        <v>-86.4583333333334</v>
      </c>
    </row>
    <row r="455" s="26" customFormat="1" spans="1:19">
      <c r="A455" s="38">
        <f t="shared" si="88"/>
        <v>453</v>
      </c>
      <c r="B455" s="39" t="s">
        <v>461</v>
      </c>
      <c r="C455" s="39" t="s">
        <v>21</v>
      </c>
      <c r="D455" s="39" t="s">
        <v>22</v>
      </c>
      <c r="E455" s="39" t="s">
        <v>464</v>
      </c>
      <c r="F455" s="40">
        <v>1</v>
      </c>
      <c r="G455" s="39" t="s">
        <v>93</v>
      </c>
      <c r="H455" s="41">
        <v>633.75</v>
      </c>
      <c r="I455" s="39">
        <v>653</v>
      </c>
      <c r="J455" s="39">
        <v>671.775</v>
      </c>
      <c r="K455" s="56">
        <v>652.841666666667</v>
      </c>
      <c r="L455" s="39">
        <f t="shared" si="89"/>
        <v>84.8694166666667</v>
      </c>
      <c r="M455" s="39">
        <f>F455*K455+表2[[#This Row],[合计暂定数量]]*表2[[#This Row],[税率（13%）]]</f>
        <v>737.711083333333</v>
      </c>
      <c r="N455" s="72">
        <v>533.6</v>
      </c>
      <c r="O455" s="57">
        <f t="shared" si="85"/>
        <v>533.6</v>
      </c>
      <c r="P455" s="59">
        <f t="shared" si="90"/>
        <v>69.368</v>
      </c>
      <c r="Q455" s="73">
        <f>F455*O455+表2[[#This Row],[合计暂定数量]]*表2[[#This Row],[税率（13%）]]</f>
        <v>618.469416666667</v>
      </c>
      <c r="R455" s="74">
        <f t="shared" si="92"/>
        <v>533.6</v>
      </c>
      <c r="S455" s="74">
        <f t="shared" si="91"/>
        <v>-119.241666666667</v>
      </c>
    </row>
    <row r="456" s="26" customFormat="1" spans="1:19">
      <c r="A456" s="38">
        <f t="shared" si="88"/>
        <v>454</v>
      </c>
      <c r="B456" s="39" t="s">
        <v>461</v>
      </c>
      <c r="C456" s="39" t="s">
        <v>21</v>
      </c>
      <c r="D456" s="39" t="s">
        <v>22</v>
      </c>
      <c r="E456" s="39" t="s">
        <v>465</v>
      </c>
      <c r="F456" s="40">
        <v>1</v>
      </c>
      <c r="G456" s="39" t="s">
        <v>93</v>
      </c>
      <c r="H456" s="41">
        <v>536.25</v>
      </c>
      <c r="I456" s="39">
        <v>553</v>
      </c>
      <c r="J456" s="39">
        <v>568.425</v>
      </c>
      <c r="K456" s="56">
        <v>552.558333333333</v>
      </c>
      <c r="L456" s="39">
        <f t="shared" si="89"/>
        <v>71.8325833333333</v>
      </c>
      <c r="M456" s="39">
        <f>F456*K456+表2[[#This Row],[合计暂定数量]]*表2[[#This Row],[税率（13%）]]</f>
        <v>624.390916666667</v>
      </c>
      <c r="N456" s="72">
        <v>248.4</v>
      </c>
      <c r="O456" s="57">
        <f t="shared" si="85"/>
        <v>248.4</v>
      </c>
      <c r="P456" s="59">
        <f t="shared" si="90"/>
        <v>32.292</v>
      </c>
      <c r="Q456" s="73">
        <f>F456*O456+表2[[#This Row],[合计暂定数量]]*表2[[#This Row],[税率（13%）]]</f>
        <v>320.232583333333</v>
      </c>
      <c r="R456" s="74">
        <f t="shared" si="92"/>
        <v>248.4</v>
      </c>
      <c r="S456" s="74">
        <f t="shared" si="91"/>
        <v>-304.158333333333</v>
      </c>
    </row>
    <row r="457" s="26" customFormat="1" spans="1:19">
      <c r="A457" s="38">
        <f t="shared" si="88"/>
        <v>455</v>
      </c>
      <c r="B457" s="39" t="s">
        <v>461</v>
      </c>
      <c r="C457" s="39" t="s">
        <v>21</v>
      </c>
      <c r="D457" s="39" t="s">
        <v>22</v>
      </c>
      <c r="E457" s="39" t="s">
        <v>466</v>
      </c>
      <c r="F457" s="40">
        <v>1</v>
      </c>
      <c r="G457" s="39" t="s">
        <v>93</v>
      </c>
      <c r="H457" s="41">
        <v>341.25</v>
      </c>
      <c r="I457" s="39">
        <v>341.25</v>
      </c>
      <c r="J457" s="39">
        <v>361.725</v>
      </c>
      <c r="K457" s="56">
        <v>348.075</v>
      </c>
      <c r="L457" s="39">
        <f t="shared" si="89"/>
        <v>45.24975</v>
      </c>
      <c r="M457" s="39">
        <f>F457*K457+表2[[#This Row],[合计暂定数量]]*表2[[#This Row],[税率（13%）]]</f>
        <v>393.32475</v>
      </c>
      <c r="N457" s="72">
        <v>230</v>
      </c>
      <c r="O457" s="57">
        <f t="shared" si="85"/>
        <v>230</v>
      </c>
      <c r="P457" s="59">
        <f t="shared" si="90"/>
        <v>29.9</v>
      </c>
      <c r="Q457" s="73">
        <f>F457*O457+表2[[#This Row],[合计暂定数量]]*表2[[#This Row],[税率（13%）]]</f>
        <v>275.24975</v>
      </c>
      <c r="R457" s="74">
        <f t="shared" si="92"/>
        <v>230</v>
      </c>
      <c r="S457" s="74">
        <f t="shared" si="91"/>
        <v>-118.075</v>
      </c>
    </row>
    <row r="458" s="26" customFormat="1" spans="1:19">
      <c r="A458" s="38">
        <f t="shared" ref="A458:A472" si="93">ROW()-2</f>
        <v>456</v>
      </c>
      <c r="B458" s="39" t="s">
        <v>461</v>
      </c>
      <c r="C458" s="39" t="s">
        <v>21</v>
      </c>
      <c r="D458" s="39" t="s">
        <v>22</v>
      </c>
      <c r="E458" s="39" t="s">
        <v>467</v>
      </c>
      <c r="F458" s="40">
        <v>5</v>
      </c>
      <c r="G458" s="39" t="s">
        <v>93</v>
      </c>
      <c r="H458" s="41">
        <v>243.75</v>
      </c>
      <c r="I458" s="39">
        <v>252</v>
      </c>
      <c r="J458" s="39">
        <v>258.375</v>
      </c>
      <c r="K458" s="56">
        <v>251.375</v>
      </c>
      <c r="L458" s="39">
        <f t="shared" si="89"/>
        <v>32.67875</v>
      </c>
      <c r="M458" s="39">
        <f>F458*K458+表2[[#This Row],[合计暂定数量]]*表2[[#This Row],[税率（13%）]]</f>
        <v>1420.26875</v>
      </c>
      <c r="N458" s="72">
        <v>255.69</v>
      </c>
      <c r="O458" s="57">
        <f t="shared" si="85"/>
        <v>251.375</v>
      </c>
      <c r="P458" s="59">
        <f t="shared" si="90"/>
        <v>32.67875</v>
      </c>
      <c r="Q458" s="73">
        <f>F458*O458+表2[[#This Row],[合计暂定数量]]*表2[[#This Row],[税率（13%）]]</f>
        <v>1420.26875</v>
      </c>
      <c r="R458" s="74">
        <f t="shared" si="92"/>
        <v>0</v>
      </c>
      <c r="S458" s="74">
        <f t="shared" si="91"/>
        <v>4.315</v>
      </c>
    </row>
    <row r="459" s="26" customFormat="1" spans="1:19">
      <c r="A459" s="38">
        <f t="shared" si="93"/>
        <v>457</v>
      </c>
      <c r="B459" s="39" t="s">
        <v>461</v>
      </c>
      <c r="C459" s="39" t="s">
        <v>21</v>
      </c>
      <c r="D459" s="39" t="s">
        <v>22</v>
      </c>
      <c r="E459" s="39" t="s">
        <v>468</v>
      </c>
      <c r="F459" s="40">
        <v>5</v>
      </c>
      <c r="G459" s="39" t="s">
        <v>93</v>
      </c>
      <c r="H459" s="41">
        <v>175.5</v>
      </c>
      <c r="I459" s="39">
        <v>181</v>
      </c>
      <c r="J459" s="39">
        <v>186.03</v>
      </c>
      <c r="K459" s="56">
        <v>180.843333333333</v>
      </c>
      <c r="L459" s="39">
        <f t="shared" si="89"/>
        <v>23.5096333333333</v>
      </c>
      <c r="M459" s="39">
        <f>F459*K459+表2[[#This Row],[合计暂定数量]]*表2[[#This Row],[税率（13%）]]</f>
        <v>1021.76483333333</v>
      </c>
      <c r="N459" s="72">
        <v>201.48</v>
      </c>
      <c r="O459" s="57">
        <f t="shared" si="85"/>
        <v>180.843333333333</v>
      </c>
      <c r="P459" s="59">
        <f t="shared" si="90"/>
        <v>23.5096333333333</v>
      </c>
      <c r="Q459" s="73">
        <f>F459*O459+表2[[#This Row],[合计暂定数量]]*表2[[#This Row],[税率（13%）]]</f>
        <v>1021.76483333333</v>
      </c>
      <c r="R459" s="74">
        <f t="shared" si="92"/>
        <v>0</v>
      </c>
      <c r="S459" s="74">
        <f t="shared" si="91"/>
        <v>20.6366666666667</v>
      </c>
    </row>
    <row r="460" s="26" customFormat="1" spans="1:19">
      <c r="A460" s="38">
        <f t="shared" si="93"/>
        <v>458</v>
      </c>
      <c r="B460" s="39" t="s">
        <v>461</v>
      </c>
      <c r="C460" s="39" t="s">
        <v>21</v>
      </c>
      <c r="D460" s="39" t="s">
        <v>22</v>
      </c>
      <c r="E460" s="39" t="s">
        <v>469</v>
      </c>
      <c r="F460" s="40">
        <v>5</v>
      </c>
      <c r="G460" s="39" t="s">
        <v>93</v>
      </c>
      <c r="H460" s="41">
        <v>156</v>
      </c>
      <c r="I460" s="39">
        <v>161</v>
      </c>
      <c r="J460" s="39">
        <v>165.36</v>
      </c>
      <c r="K460" s="56">
        <v>160.786666666667</v>
      </c>
      <c r="L460" s="39">
        <f t="shared" si="89"/>
        <v>20.9022666666667</v>
      </c>
      <c r="M460" s="39">
        <f>F460*K460+表2[[#This Row],[合计暂定数量]]*表2[[#This Row],[税率（13%）]]</f>
        <v>908.444666666667</v>
      </c>
      <c r="N460" s="72">
        <v>188.83</v>
      </c>
      <c r="O460" s="57">
        <f t="shared" si="85"/>
        <v>160.786666666667</v>
      </c>
      <c r="P460" s="59">
        <f t="shared" si="90"/>
        <v>20.9022666666667</v>
      </c>
      <c r="Q460" s="73">
        <f>F460*O460+表2[[#This Row],[合计暂定数量]]*表2[[#This Row],[税率（13%）]]</f>
        <v>908.444666666667</v>
      </c>
      <c r="R460" s="74">
        <f t="shared" si="92"/>
        <v>0</v>
      </c>
      <c r="S460" s="74">
        <f t="shared" si="91"/>
        <v>28.0433333333334</v>
      </c>
    </row>
    <row r="461" s="26" customFormat="1" spans="1:19">
      <c r="A461" s="38">
        <f t="shared" si="93"/>
        <v>459</v>
      </c>
      <c r="B461" s="39" t="s">
        <v>461</v>
      </c>
      <c r="C461" s="39" t="s">
        <v>21</v>
      </c>
      <c r="D461" s="39" t="s">
        <v>22</v>
      </c>
      <c r="E461" s="39" t="s">
        <v>470</v>
      </c>
      <c r="F461" s="40">
        <v>5</v>
      </c>
      <c r="G461" s="39" t="s">
        <v>93</v>
      </c>
      <c r="H461" s="41">
        <v>146.25</v>
      </c>
      <c r="I461" s="39">
        <v>151</v>
      </c>
      <c r="J461" s="39">
        <v>155.025</v>
      </c>
      <c r="K461" s="56">
        <v>150.758333333333</v>
      </c>
      <c r="L461" s="39">
        <f t="shared" si="89"/>
        <v>19.5985833333333</v>
      </c>
      <c r="M461" s="39">
        <f>F461*K461+表2[[#This Row],[合计暂定数量]]*表2[[#This Row],[税率（13%）]]</f>
        <v>851.784583333333</v>
      </c>
      <c r="N461" s="72">
        <v>168.05</v>
      </c>
      <c r="O461" s="57">
        <f t="shared" si="85"/>
        <v>150.758333333333</v>
      </c>
      <c r="P461" s="59">
        <f t="shared" si="90"/>
        <v>19.5985833333333</v>
      </c>
      <c r="Q461" s="73">
        <f>F461*O461+表2[[#This Row],[合计暂定数量]]*表2[[#This Row],[税率（13%）]]</f>
        <v>851.784583333333</v>
      </c>
      <c r="R461" s="74">
        <f t="shared" si="92"/>
        <v>0</v>
      </c>
      <c r="S461" s="74">
        <f t="shared" si="91"/>
        <v>17.2916666666667</v>
      </c>
    </row>
    <row r="462" s="26" customFormat="1" spans="1:19">
      <c r="A462" s="46">
        <f t="shared" si="93"/>
        <v>460</v>
      </c>
      <c r="B462" s="47" t="s">
        <v>471</v>
      </c>
      <c r="C462" s="47" t="s">
        <v>21</v>
      </c>
      <c r="D462" s="47" t="s">
        <v>22</v>
      </c>
      <c r="E462" s="47" t="s">
        <v>472</v>
      </c>
      <c r="F462" s="48">
        <v>50</v>
      </c>
      <c r="G462" s="47" t="s">
        <v>93</v>
      </c>
      <c r="H462" s="41">
        <v>50.7</v>
      </c>
      <c r="I462" s="47">
        <v>53</v>
      </c>
      <c r="J462" s="47">
        <v>53.742</v>
      </c>
      <c r="K462" s="56">
        <v>52.4806666666667</v>
      </c>
      <c r="L462" s="47">
        <f t="shared" si="89"/>
        <v>6.82248666666667</v>
      </c>
      <c r="M462" s="47">
        <f>F462*K462+表2[[#This Row],[合计暂定数量]]*表2[[#This Row],[税率（13%）]]</f>
        <v>2965.15766666667</v>
      </c>
      <c r="N462" s="71"/>
      <c r="O462" s="57">
        <f t="shared" ref="O462:O474" si="94">K462</f>
        <v>52.4806666666667</v>
      </c>
      <c r="P462" s="59">
        <f t="shared" si="90"/>
        <v>6.82248666666667</v>
      </c>
      <c r="Q462" s="73">
        <f>F462*O462+表2[[#This Row],[合计暂定数量]]*表2[[#This Row],[税率（13%）]]</f>
        <v>2965.15766666667</v>
      </c>
      <c r="R462" s="74"/>
      <c r="S462" s="74">
        <f t="shared" si="91"/>
        <v>-52.4806666666667</v>
      </c>
    </row>
    <row r="463" s="26" customFormat="1" spans="1:19">
      <c r="A463" s="46">
        <f t="shared" si="93"/>
        <v>461</v>
      </c>
      <c r="B463" s="47" t="s">
        <v>473</v>
      </c>
      <c r="C463" s="47" t="s">
        <v>21</v>
      </c>
      <c r="D463" s="47" t="s">
        <v>22</v>
      </c>
      <c r="E463" s="47" t="s">
        <v>474</v>
      </c>
      <c r="F463" s="48">
        <v>30</v>
      </c>
      <c r="G463" s="47" t="s">
        <v>93</v>
      </c>
      <c r="H463" s="41">
        <v>58.5</v>
      </c>
      <c r="I463" s="47">
        <v>61</v>
      </c>
      <c r="J463" s="47">
        <v>62.01</v>
      </c>
      <c r="K463" s="56">
        <v>60.5033333333333</v>
      </c>
      <c r="L463" s="47">
        <f t="shared" si="89"/>
        <v>7.86543333333333</v>
      </c>
      <c r="M463" s="47">
        <f>F463*K463+表2[[#This Row],[合计暂定数量]]*表2[[#This Row],[税率（13%）]]</f>
        <v>2051.063</v>
      </c>
      <c r="N463" s="71"/>
      <c r="O463" s="57">
        <f t="shared" si="94"/>
        <v>60.5033333333333</v>
      </c>
      <c r="P463" s="59">
        <f t="shared" si="90"/>
        <v>7.86543333333333</v>
      </c>
      <c r="Q463" s="73">
        <f>F463*O463+表2[[#This Row],[合计暂定数量]]*表2[[#This Row],[税率（13%）]]</f>
        <v>2051.063</v>
      </c>
      <c r="R463" s="74"/>
      <c r="S463" s="74">
        <f t="shared" si="91"/>
        <v>-60.5033333333333</v>
      </c>
    </row>
    <row r="464" s="26" customFormat="1" spans="1:19">
      <c r="A464" s="46">
        <f t="shared" si="93"/>
        <v>462</v>
      </c>
      <c r="B464" s="47" t="s">
        <v>473</v>
      </c>
      <c r="C464" s="47" t="s">
        <v>21</v>
      </c>
      <c r="D464" s="47" t="s">
        <v>22</v>
      </c>
      <c r="E464" s="47" t="s">
        <v>475</v>
      </c>
      <c r="F464" s="48">
        <v>20</v>
      </c>
      <c r="G464" s="47" t="s">
        <v>93</v>
      </c>
      <c r="H464" s="41">
        <v>58.5</v>
      </c>
      <c r="I464" s="47">
        <v>61</v>
      </c>
      <c r="J464" s="47">
        <v>62.01</v>
      </c>
      <c r="K464" s="56">
        <v>60.5033333333333</v>
      </c>
      <c r="L464" s="47">
        <f t="shared" si="89"/>
        <v>7.86543333333333</v>
      </c>
      <c r="M464" s="47">
        <f>F464*K464+表2[[#This Row],[合计暂定数量]]*表2[[#This Row],[税率（13%）]]</f>
        <v>1367.37533333333</v>
      </c>
      <c r="N464" s="71"/>
      <c r="O464" s="57">
        <f t="shared" si="94"/>
        <v>60.5033333333333</v>
      </c>
      <c r="P464" s="59">
        <f t="shared" si="90"/>
        <v>7.86543333333333</v>
      </c>
      <c r="Q464" s="73">
        <f>F464*O464+表2[[#This Row],[合计暂定数量]]*表2[[#This Row],[税率（13%）]]</f>
        <v>1367.37533333333</v>
      </c>
      <c r="R464" s="74"/>
      <c r="S464" s="74">
        <f t="shared" si="91"/>
        <v>-60.5033333333333</v>
      </c>
    </row>
    <row r="465" s="26" customFormat="1" spans="1:19">
      <c r="A465" s="46">
        <f t="shared" si="93"/>
        <v>463</v>
      </c>
      <c r="B465" s="47" t="s">
        <v>476</v>
      </c>
      <c r="C465" s="47" t="s">
        <v>21</v>
      </c>
      <c r="D465" s="47" t="s">
        <v>22</v>
      </c>
      <c r="E465" s="47" t="s">
        <v>477</v>
      </c>
      <c r="F465" s="48">
        <v>2</v>
      </c>
      <c r="G465" s="47" t="s">
        <v>207</v>
      </c>
      <c r="H465" s="41">
        <v>619.125</v>
      </c>
      <c r="I465" s="47">
        <v>638</v>
      </c>
      <c r="J465" s="47">
        <v>656.2725</v>
      </c>
      <c r="K465" s="56">
        <v>637.799166666667</v>
      </c>
      <c r="L465" s="47">
        <f t="shared" si="89"/>
        <v>82.9138916666667</v>
      </c>
      <c r="M465" s="47">
        <f>F465*K465+表2[[#This Row],[合计暂定数量]]*表2[[#This Row],[税率（13%）]]</f>
        <v>1441.42611666667</v>
      </c>
      <c r="N465" s="71"/>
      <c r="O465" s="57">
        <f t="shared" si="94"/>
        <v>637.799166666667</v>
      </c>
      <c r="P465" s="59">
        <f t="shared" si="90"/>
        <v>82.9138916666667</v>
      </c>
      <c r="Q465" s="73">
        <f>F465*O465+表2[[#This Row],[合计暂定数量]]*表2[[#This Row],[税率（13%）]]</f>
        <v>1441.42611666667</v>
      </c>
      <c r="R465" s="74"/>
      <c r="S465" s="74">
        <f t="shared" si="91"/>
        <v>-637.799166666667</v>
      </c>
    </row>
    <row r="466" s="26" customFormat="1" spans="1:19">
      <c r="A466" s="46">
        <f t="shared" si="93"/>
        <v>464</v>
      </c>
      <c r="B466" s="47" t="s">
        <v>478</v>
      </c>
      <c r="C466" s="47" t="s">
        <v>21</v>
      </c>
      <c r="D466" s="47" t="s">
        <v>22</v>
      </c>
      <c r="E466" s="47" t="s">
        <v>479</v>
      </c>
      <c r="F466" s="48">
        <v>10</v>
      </c>
      <c r="G466" s="47" t="s">
        <v>107</v>
      </c>
      <c r="H466" s="41">
        <v>263.25</v>
      </c>
      <c r="I466" s="47">
        <v>272</v>
      </c>
      <c r="J466" s="47">
        <v>279.045</v>
      </c>
      <c r="K466" s="56">
        <v>271.431666666667</v>
      </c>
      <c r="L466" s="47">
        <f t="shared" si="89"/>
        <v>35.2861166666667</v>
      </c>
      <c r="M466" s="47">
        <f>F466*K466+表2[[#This Row],[合计暂定数量]]*表2[[#This Row],[税率（13%）]]</f>
        <v>3067.17783333333</v>
      </c>
      <c r="N466" s="71"/>
      <c r="O466" s="57">
        <f t="shared" si="94"/>
        <v>271.431666666667</v>
      </c>
      <c r="P466" s="59">
        <f t="shared" si="90"/>
        <v>35.2861166666667</v>
      </c>
      <c r="Q466" s="73">
        <f>F466*O466+表2[[#This Row],[合计暂定数量]]*表2[[#This Row],[税率（13%）]]</f>
        <v>3067.17783333333</v>
      </c>
      <c r="R466" s="74"/>
      <c r="S466" s="74">
        <f t="shared" si="91"/>
        <v>-271.431666666667</v>
      </c>
    </row>
    <row r="467" s="26" customFormat="1" ht="24" spans="1:19">
      <c r="A467" s="46">
        <f t="shared" si="93"/>
        <v>465</v>
      </c>
      <c r="B467" s="47" t="s">
        <v>480</v>
      </c>
      <c r="C467" s="47" t="s">
        <v>21</v>
      </c>
      <c r="D467" s="47" t="s">
        <v>22</v>
      </c>
      <c r="E467" s="47" t="s">
        <v>481</v>
      </c>
      <c r="F467" s="48">
        <v>6</v>
      </c>
      <c r="G467" s="47" t="s">
        <v>207</v>
      </c>
      <c r="H467" s="41">
        <v>2515.5</v>
      </c>
      <c r="I467" s="47">
        <v>2591</v>
      </c>
      <c r="J467" s="47">
        <v>2666.43</v>
      </c>
      <c r="K467" s="56">
        <v>2590.97666666667</v>
      </c>
      <c r="L467" s="47">
        <f t="shared" si="89"/>
        <v>336.826966666667</v>
      </c>
      <c r="M467" s="47">
        <f>F467*K467+表2[[#This Row],[合计暂定数量]]*表2[[#This Row],[税率（13%）]]</f>
        <v>17566.8218</v>
      </c>
      <c r="N467" s="71"/>
      <c r="O467" s="57">
        <f t="shared" si="94"/>
        <v>2590.97666666667</v>
      </c>
      <c r="P467" s="59">
        <f t="shared" si="90"/>
        <v>336.826966666667</v>
      </c>
      <c r="Q467" s="73">
        <f>F467*O467+表2[[#This Row],[合计暂定数量]]*表2[[#This Row],[税率（13%）]]</f>
        <v>17566.8218</v>
      </c>
      <c r="R467" s="74"/>
      <c r="S467" s="74">
        <f t="shared" si="91"/>
        <v>-2590.97666666667</v>
      </c>
    </row>
    <row r="468" s="26" customFormat="1" ht="24" spans="1:19">
      <c r="A468" s="46">
        <f t="shared" si="93"/>
        <v>466</v>
      </c>
      <c r="B468" s="47" t="s">
        <v>480</v>
      </c>
      <c r="C468" s="47" t="s">
        <v>21</v>
      </c>
      <c r="D468" s="47" t="s">
        <v>22</v>
      </c>
      <c r="E468" s="47" t="s">
        <v>482</v>
      </c>
      <c r="F468" s="48">
        <v>6</v>
      </c>
      <c r="G468" s="47" t="s">
        <v>207</v>
      </c>
      <c r="H468" s="41">
        <v>2291.25</v>
      </c>
      <c r="I468" s="47">
        <v>2360</v>
      </c>
      <c r="J468" s="47">
        <v>2428.725</v>
      </c>
      <c r="K468" s="56">
        <v>2359.99166666667</v>
      </c>
      <c r="L468" s="47">
        <f t="shared" si="89"/>
        <v>306.798916666667</v>
      </c>
      <c r="M468" s="47">
        <f>F468*K468+表2[[#This Row],[合计暂定数量]]*表2[[#This Row],[税率（13%）]]</f>
        <v>16000.7435</v>
      </c>
      <c r="N468" s="71"/>
      <c r="O468" s="57">
        <f t="shared" si="94"/>
        <v>2359.99166666667</v>
      </c>
      <c r="P468" s="59">
        <f t="shared" si="90"/>
        <v>306.798916666667</v>
      </c>
      <c r="Q468" s="73">
        <f>F468*O468+表2[[#This Row],[合计暂定数量]]*表2[[#This Row],[税率（13%）]]</f>
        <v>16000.7435</v>
      </c>
      <c r="R468" s="74"/>
      <c r="S468" s="74">
        <f t="shared" si="91"/>
        <v>-2359.99166666667</v>
      </c>
    </row>
    <row r="469" s="26" customFormat="1" ht="24" spans="1:19">
      <c r="A469" s="46">
        <f t="shared" si="93"/>
        <v>467</v>
      </c>
      <c r="B469" s="47" t="s">
        <v>480</v>
      </c>
      <c r="C469" s="47" t="s">
        <v>21</v>
      </c>
      <c r="D469" s="47" t="s">
        <v>22</v>
      </c>
      <c r="E469" s="47" t="s">
        <v>483</v>
      </c>
      <c r="F469" s="48">
        <v>6</v>
      </c>
      <c r="G469" s="47" t="s">
        <v>207</v>
      </c>
      <c r="H469" s="41">
        <v>2583.75</v>
      </c>
      <c r="I469" s="47">
        <v>2662</v>
      </c>
      <c r="J469" s="47">
        <v>2738.775</v>
      </c>
      <c r="K469" s="56">
        <v>2661.50833333333</v>
      </c>
      <c r="L469" s="47">
        <f t="shared" si="89"/>
        <v>345.996083333333</v>
      </c>
      <c r="M469" s="47">
        <f>F469*K469+表2[[#This Row],[合计暂定数量]]*表2[[#This Row],[税率（13%）]]</f>
        <v>18045.0265</v>
      </c>
      <c r="N469" s="71"/>
      <c r="O469" s="57">
        <f t="shared" si="94"/>
        <v>2661.50833333333</v>
      </c>
      <c r="P469" s="59">
        <f t="shared" si="90"/>
        <v>345.996083333333</v>
      </c>
      <c r="Q469" s="73">
        <f>F469*O469+表2[[#This Row],[合计暂定数量]]*表2[[#This Row],[税率（13%）]]</f>
        <v>18045.0265</v>
      </c>
      <c r="R469" s="74"/>
      <c r="S469" s="74">
        <f t="shared" si="91"/>
        <v>-2661.50833333333</v>
      </c>
    </row>
    <row r="470" s="26" customFormat="1" ht="24" spans="1:19">
      <c r="A470" s="46">
        <f t="shared" si="93"/>
        <v>468</v>
      </c>
      <c r="B470" s="47" t="s">
        <v>480</v>
      </c>
      <c r="C470" s="47" t="s">
        <v>21</v>
      </c>
      <c r="D470" s="47" t="s">
        <v>22</v>
      </c>
      <c r="E470" s="47" t="s">
        <v>484</v>
      </c>
      <c r="F470" s="48">
        <v>6</v>
      </c>
      <c r="G470" s="47" t="s">
        <v>207</v>
      </c>
      <c r="H470" s="41">
        <v>1706.25</v>
      </c>
      <c r="I470" s="47">
        <v>1758</v>
      </c>
      <c r="J470" s="47">
        <v>1808.625</v>
      </c>
      <c r="K470" s="56">
        <v>1757.625</v>
      </c>
      <c r="L470" s="47">
        <f t="shared" si="89"/>
        <v>228.49125</v>
      </c>
      <c r="M470" s="47">
        <f>F470*K470+表2[[#This Row],[合计暂定数量]]*表2[[#This Row],[税率（13%）]]</f>
        <v>11916.6975</v>
      </c>
      <c r="N470" s="71"/>
      <c r="O470" s="57">
        <f t="shared" si="94"/>
        <v>1757.625</v>
      </c>
      <c r="P470" s="59">
        <f t="shared" si="90"/>
        <v>228.49125</v>
      </c>
      <c r="Q470" s="73">
        <f>F470*O470+表2[[#This Row],[合计暂定数量]]*表2[[#This Row],[税率（13%）]]</f>
        <v>11916.6975</v>
      </c>
      <c r="R470" s="74"/>
      <c r="S470" s="74">
        <f t="shared" si="91"/>
        <v>-1757.625</v>
      </c>
    </row>
    <row r="471" s="26" customFormat="1" ht="24" spans="1:19">
      <c r="A471" s="46">
        <f t="shared" si="93"/>
        <v>469</v>
      </c>
      <c r="B471" s="47" t="s">
        <v>480</v>
      </c>
      <c r="C471" s="47" t="s">
        <v>21</v>
      </c>
      <c r="D471" s="47" t="s">
        <v>22</v>
      </c>
      <c r="E471" s="47" t="s">
        <v>485</v>
      </c>
      <c r="F471" s="48">
        <v>6</v>
      </c>
      <c r="G471" s="47" t="s">
        <v>207</v>
      </c>
      <c r="H471" s="41">
        <v>1755</v>
      </c>
      <c r="I471" s="47">
        <v>1808</v>
      </c>
      <c r="J471" s="47">
        <v>1860.3</v>
      </c>
      <c r="K471" s="56">
        <v>1807.76666666667</v>
      </c>
      <c r="L471" s="47">
        <f t="shared" si="89"/>
        <v>235.009666666667</v>
      </c>
      <c r="M471" s="47">
        <f>F471*K471+表2[[#This Row],[合计暂定数量]]*表2[[#This Row],[税率（13%）]]</f>
        <v>12256.658</v>
      </c>
      <c r="N471" s="71"/>
      <c r="O471" s="57">
        <f t="shared" si="94"/>
        <v>1807.76666666667</v>
      </c>
      <c r="P471" s="59">
        <f t="shared" si="90"/>
        <v>235.009666666667</v>
      </c>
      <c r="Q471" s="73">
        <f>F471*O471+表2[[#This Row],[合计暂定数量]]*表2[[#This Row],[税率（13%）]]</f>
        <v>12256.658</v>
      </c>
      <c r="R471" s="74"/>
      <c r="S471" s="74">
        <f t="shared" si="91"/>
        <v>-1807.76666666667</v>
      </c>
    </row>
    <row r="472" s="26" customFormat="1" ht="24" spans="1:19">
      <c r="A472" s="46">
        <f t="shared" si="93"/>
        <v>470</v>
      </c>
      <c r="B472" s="56" t="s">
        <v>480</v>
      </c>
      <c r="C472" s="56" t="s">
        <v>21</v>
      </c>
      <c r="D472" s="56" t="s">
        <v>22</v>
      </c>
      <c r="E472" s="56" t="s">
        <v>486</v>
      </c>
      <c r="F472" s="70">
        <v>6</v>
      </c>
      <c r="G472" s="56" t="s">
        <v>207</v>
      </c>
      <c r="H472" s="41">
        <v>916.5</v>
      </c>
      <c r="I472" s="56">
        <v>944</v>
      </c>
      <c r="J472" s="56">
        <v>971.49</v>
      </c>
      <c r="K472" s="56">
        <v>943.996666666667</v>
      </c>
      <c r="L472" s="47">
        <f t="shared" si="89"/>
        <v>122.719566666667</v>
      </c>
      <c r="M472" s="47">
        <f>F472*K472+表2[[#This Row],[合计暂定数量]]*表2[[#This Row],[税率（13%）]]</f>
        <v>6400.2974</v>
      </c>
      <c r="N472" s="71"/>
      <c r="O472" s="57">
        <f>K472-N472</f>
        <v>943.996666666667</v>
      </c>
      <c r="P472" s="59">
        <f t="shared" si="90"/>
        <v>122.719566666667</v>
      </c>
      <c r="Q472" s="73">
        <f>F472*O472+表2[[#This Row],[合计暂定数量]]*表2[[#This Row],[税率（13%）]]</f>
        <v>6400.2974</v>
      </c>
      <c r="R472" s="74"/>
      <c r="S472" s="74">
        <f t="shared" si="91"/>
        <v>-943.996666666667</v>
      </c>
    </row>
    <row r="473" s="26" customFormat="1" spans="1:19">
      <c r="A473" s="46">
        <f t="shared" ref="A473:A478" si="95">ROW()-2</f>
        <v>471</v>
      </c>
      <c r="B473" s="47" t="s">
        <v>487</v>
      </c>
      <c r="C473" s="47" t="s">
        <v>21</v>
      </c>
      <c r="D473" s="47" t="s">
        <v>22</v>
      </c>
      <c r="E473" s="47" t="s">
        <v>52</v>
      </c>
      <c r="F473" s="48">
        <v>2</v>
      </c>
      <c r="G473" s="47" t="s">
        <v>207</v>
      </c>
      <c r="H473" s="41">
        <v>4192.5</v>
      </c>
      <c r="I473" s="47">
        <v>4319</v>
      </c>
      <c r="J473" s="47">
        <v>4444.05</v>
      </c>
      <c r="K473" s="56">
        <v>4318.51666666667</v>
      </c>
      <c r="L473" s="47">
        <f t="shared" si="89"/>
        <v>561.407166666667</v>
      </c>
      <c r="M473" s="47">
        <f>F473*K473+表2[[#This Row],[合计暂定数量]]*表2[[#This Row],[税率（13%）]]</f>
        <v>9759.84766666667</v>
      </c>
      <c r="N473" s="71"/>
      <c r="O473" s="57">
        <f>K473</f>
        <v>4318.51666666667</v>
      </c>
      <c r="P473" s="59">
        <f t="shared" si="90"/>
        <v>561.407166666667</v>
      </c>
      <c r="Q473" s="73">
        <f>F473*O473+表2[[#This Row],[合计暂定数量]]*表2[[#This Row],[税率（13%）]]</f>
        <v>9759.84766666667</v>
      </c>
      <c r="R473" s="74"/>
      <c r="S473" s="74">
        <f t="shared" si="91"/>
        <v>-4318.51666666667</v>
      </c>
    </row>
    <row r="474" s="26" customFormat="1" spans="1:19">
      <c r="A474" s="46">
        <f t="shared" si="95"/>
        <v>472</v>
      </c>
      <c r="B474" s="47" t="s">
        <v>487</v>
      </c>
      <c r="C474" s="47" t="s">
        <v>21</v>
      </c>
      <c r="D474" s="47" t="s">
        <v>22</v>
      </c>
      <c r="E474" s="47" t="s">
        <v>488</v>
      </c>
      <c r="F474" s="48">
        <v>2</v>
      </c>
      <c r="G474" s="47" t="s">
        <v>207</v>
      </c>
      <c r="H474" s="41">
        <v>3042</v>
      </c>
      <c r="I474" s="47">
        <v>3134</v>
      </c>
      <c r="J474" s="47">
        <v>3224.52</v>
      </c>
      <c r="K474" s="56">
        <v>3133.50666666667</v>
      </c>
      <c r="L474" s="47">
        <f t="shared" si="89"/>
        <v>407.355866666667</v>
      </c>
      <c r="M474" s="47">
        <f>F474*K474+表2[[#This Row],[合计暂定数量]]*表2[[#This Row],[税率（13%）]]</f>
        <v>7081.72506666667</v>
      </c>
      <c r="N474" s="71"/>
      <c r="O474" s="57">
        <f>K474</f>
        <v>3133.50666666667</v>
      </c>
      <c r="P474" s="59">
        <f t="shared" si="90"/>
        <v>407.355866666667</v>
      </c>
      <c r="Q474" s="73">
        <f>F474*O474+表2[[#This Row],[合计暂定数量]]*表2[[#This Row],[税率（13%）]]</f>
        <v>7081.72506666667</v>
      </c>
      <c r="R474" s="74"/>
      <c r="S474" s="74">
        <f t="shared" si="91"/>
        <v>-3133.50666666667</v>
      </c>
    </row>
    <row r="475" s="26" customFormat="1" ht="24" spans="1:19">
      <c r="A475" s="46">
        <f t="shared" si="95"/>
        <v>473</v>
      </c>
      <c r="B475" s="47" t="s">
        <v>489</v>
      </c>
      <c r="C475" s="47" t="s">
        <v>21</v>
      </c>
      <c r="D475" s="47" t="s">
        <v>22</v>
      </c>
      <c r="E475" s="47" t="s">
        <v>490</v>
      </c>
      <c r="F475" s="48">
        <v>20</v>
      </c>
      <c r="G475" s="47" t="s">
        <v>114</v>
      </c>
      <c r="H475" s="41">
        <v>37.05</v>
      </c>
      <c r="I475" s="47">
        <v>38</v>
      </c>
      <c r="J475" s="47">
        <v>39.273</v>
      </c>
      <c r="K475" s="56">
        <v>38.1076666666667</v>
      </c>
      <c r="L475" s="47">
        <f t="shared" si="89"/>
        <v>4.95399666666667</v>
      </c>
      <c r="M475" s="47">
        <f>F475*K475+表2[[#This Row],[合计暂定数量]]*表2[[#This Row],[税率（13%）]]</f>
        <v>861.233266666667</v>
      </c>
      <c r="N475" s="71"/>
      <c r="O475" s="57">
        <f>K475</f>
        <v>38.1076666666667</v>
      </c>
      <c r="P475" s="59">
        <f t="shared" si="90"/>
        <v>4.95399666666667</v>
      </c>
      <c r="Q475" s="73">
        <f>F475*O475+表2[[#This Row],[合计暂定数量]]*表2[[#This Row],[税率（13%）]]</f>
        <v>861.233266666667</v>
      </c>
      <c r="R475" s="74"/>
      <c r="S475" s="74">
        <f t="shared" si="91"/>
        <v>-38.1076666666667</v>
      </c>
    </row>
    <row r="476" s="26" customFormat="1" ht="24" spans="1:19">
      <c r="A476" s="38">
        <f t="shared" si="95"/>
        <v>474</v>
      </c>
      <c r="B476" s="39" t="s">
        <v>491</v>
      </c>
      <c r="C476" s="39" t="s">
        <v>21</v>
      </c>
      <c r="D476" s="39" t="s">
        <v>492</v>
      </c>
      <c r="E476" s="39" t="s">
        <v>493</v>
      </c>
      <c r="F476" s="40">
        <v>120</v>
      </c>
      <c r="G476" s="39" t="s">
        <v>107</v>
      </c>
      <c r="H476" s="41">
        <v>2.925</v>
      </c>
      <c r="I476" s="39">
        <v>2.925</v>
      </c>
      <c r="J476" s="39">
        <v>3.1005</v>
      </c>
      <c r="K476" s="56">
        <v>2.9835</v>
      </c>
      <c r="L476" s="39">
        <f t="shared" si="89"/>
        <v>0.387855</v>
      </c>
      <c r="M476" s="39">
        <f>F476*K476+表2[[#This Row],[合计暂定数量]]*表2[[#This Row],[税率（13%）]]</f>
        <v>404.5626</v>
      </c>
      <c r="N476" s="72">
        <v>3.61</v>
      </c>
      <c r="O476" s="57">
        <f t="shared" ref="O476:O539" si="96">IF(K476&gt;N476,N476,K476)</f>
        <v>2.9835</v>
      </c>
      <c r="P476" s="59">
        <f t="shared" si="90"/>
        <v>0.387855</v>
      </c>
      <c r="Q476" s="73">
        <f>F476*O476+表2[[#This Row],[合计暂定数量]]*表2[[#This Row],[税率（13%）]]</f>
        <v>404.5626</v>
      </c>
      <c r="R476" s="74">
        <f t="shared" si="92"/>
        <v>0</v>
      </c>
      <c r="S476" s="74">
        <f t="shared" si="91"/>
        <v>0.6265</v>
      </c>
    </row>
    <row r="477" s="26" customFormat="1" spans="1:19">
      <c r="A477" s="38">
        <f t="shared" si="95"/>
        <v>475</v>
      </c>
      <c r="B477" s="39" t="s">
        <v>494</v>
      </c>
      <c r="C477" s="39" t="s">
        <v>21</v>
      </c>
      <c r="D477" s="39" t="s">
        <v>22</v>
      </c>
      <c r="E477" s="39" t="s">
        <v>495</v>
      </c>
      <c r="F477" s="40">
        <v>20</v>
      </c>
      <c r="G477" s="39" t="s">
        <v>496</v>
      </c>
      <c r="H477" s="41">
        <v>107.25</v>
      </c>
      <c r="I477" s="39">
        <v>111</v>
      </c>
      <c r="J477" s="39">
        <v>113.685</v>
      </c>
      <c r="K477" s="56">
        <v>110.645</v>
      </c>
      <c r="L477" s="39">
        <f t="shared" si="89"/>
        <v>14.38385</v>
      </c>
      <c r="M477" s="39">
        <f>F477*K477+表2[[#This Row],[合计暂定数量]]*表2[[#This Row],[税率（13%）]]</f>
        <v>2500.577</v>
      </c>
      <c r="N477" s="72">
        <v>88.32</v>
      </c>
      <c r="O477" s="57">
        <f t="shared" si="96"/>
        <v>88.32</v>
      </c>
      <c r="P477" s="59">
        <f t="shared" si="90"/>
        <v>11.4816</v>
      </c>
      <c r="Q477" s="73">
        <f>F477*O477+表2[[#This Row],[合计暂定数量]]*表2[[#This Row],[税率（13%）]]</f>
        <v>2054.077</v>
      </c>
      <c r="R477" s="74">
        <f t="shared" si="92"/>
        <v>88.32</v>
      </c>
      <c r="S477" s="74">
        <f t="shared" si="91"/>
        <v>-22.325</v>
      </c>
    </row>
    <row r="478" s="26" customFormat="1" spans="1:19">
      <c r="A478" s="38">
        <f t="shared" si="95"/>
        <v>476</v>
      </c>
      <c r="B478" s="39" t="s">
        <v>497</v>
      </c>
      <c r="C478" s="39" t="s">
        <v>21</v>
      </c>
      <c r="D478" s="39" t="s">
        <v>22</v>
      </c>
      <c r="E478" s="39" t="s">
        <v>498</v>
      </c>
      <c r="F478" s="40">
        <v>5</v>
      </c>
      <c r="G478" s="39" t="s">
        <v>324</v>
      </c>
      <c r="H478" s="41">
        <v>248.625</v>
      </c>
      <c r="I478" s="39">
        <v>257</v>
      </c>
      <c r="J478" s="39">
        <v>263.5425</v>
      </c>
      <c r="K478" s="56">
        <v>256.389166666667</v>
      </c>
      <c r="L478" s="39">
        <f t="shared" si="89"/>
        <v>33.3305916666667</v>
      </c>
      <c r="M478" s="39">
        <f>F478*K478+表2[[#This Row],[合计暂定数量]]*表2[[#This Row],[税率（13%）]]</f>
        <v>1448.59879166667</v>
      </c>
      <c r="N478" s="72">
        <v>183.46</v>
      </c>
      <c r="O478" s="57">
        <f t="shared" si="96"/>
        <v>183.46</v>
      </c>
      <c r="P478" s="59">
        <f t="shared" si="90"/>
        <v>23.8498</v>
      </c>
      <c r="Q478" s="73">
        <f>F478*O478+表2[[#This Row],[合计暂定数量]]*表2[[#This Row],[税率（13%）]]</f>
        <v>1083.95295833333</v>
      </c>
      <c r="R478" s="74">
        <f t="shared" si="92"/>
        <v>183.46</v>
      </c>
      <c r="S478" s="74">
        <f t="shared" si="91"/>
        <v>-72.9291666666666</v>
      </c>
    </row>
    <row r="479" s="26" customFormat="1" spans="1:19">
      <c r="A479" s="38">
        <f t="shared" ref="A479:A488" si="97">ROW()-2</f>
        <v>477</v>
      </c>
      <c r="B479" s="39" t="s">
        <v>499</v>
      </c>
      <c r="C479" s="39" t="s">
        <v>21</v>
      </c>
      <c r="D479" s="39" t="s">
        <v>22</v>
      </c>
      <c r="E479" s="39" t="s">
        <v>500</v>
      </c>
      <c r="F479" s="40">
        <v>6</v>
      </c>
      <c r="G479" s="39" t="s">
        <v>496</v>
      </c>
      <c r="H479" s="41">
        <v>170.625</v>
      </c>
      <c r="I479" s="39">
        <v>176</v>
      </c>
      <c r="J479" s="39">
        <v>180.8625</v>
      </c>
      <c r="K479" s="56">
        <v>175.829166666667</v>
      </c>
      <c r="L479" s="39">
        <f t="shared" si="89"/>
        <v>22.8577916666667</v>
      </c>
      <c r="M479" s="39">
        <f>F479*K479+表2[[#This Row],[合计暂定数量]]*表2[[#This Row],[税率（13%）]]</f>
        <v>1192.12175</v>
      </c>
      <c r="N479" s="72">
        <v>357.79</v>
      </c>
      <c r="O479" s="57">
        <f t="shared" si="96"/>
        <v>175.829166666667</v>
      </c>
      <c r="P479" s="59">
        <f t="shared" si="90"/>
        <v>22.8577916666667</v>
      </c>
      <c r="Q479" s="73">
        <f>F479*O479+表2[[#This Row],[合计暂定数量]]*表2[[#This Row],[税率（13%）]]</f>
        <v>1192.12175</v>
      </c>
      <c r="R479" s="74">
        <f t="shared" si="92"/>
        <v>0</v>
      </c>
      <c r="S479" s="74">
        <f t="shared" si="91"/>
        <v>181.960833333333</v>
      </c>
    </row>
    <row r="480" s="27" customFormat="1" spans="1:19">
      <c r="A480" s="38">
        <f t="shared" si="97"/>
        <v>478</v>
      </c>
      <c r="B480" s="39" t="s">
        <v>501</v>
      </c>
      <c r="C480" s="56" t="s">
        <v>502</v>
      </c>
      <c r="D480" s="39" t="s">
        <v>503</v>
      </c>
      <c r="E480" s="39" t="s">
        <v>504</v>
      </c>
      <c r="F480" s="40">
        <v>4</v>
      </c>
      <c r="G480" s="39" t="s">
        <v>405</v>
      </c>
      <c r="H480" s="41">
        <v>43.875</v>
      </c>
      <c r="I480" s="39">
        <v>45</v>
      </c>
      <c r="J480" s="39">
        <v>46.5075</v>
      </c>
      <c r="K480" s="56">
        <v>45.1275</v>
      </c>
      <c r="L480" s="39">
        <f t="shared" si="89"/>
        <v>5.866575</v>
      </c>
      <c r="M480" s="39">
        <f>F480*K480+表2[[#This Row],[合计暂定数量]]*表2[[#This Row],[税率（13%）]]</f>
        <v>203.9763</v>
      </c>
      <c r="N480" s="72">
        <v>46.98</v>
      </c>
      <c r="O480" s="57">
        <f t="shared" si="96"/>
        <v>45.1275</v>
      </c>
      <c r="P480" s="59">
        <f t="shared" si="90"/>
        <v>5.866575</v>
      </c>
      <c r="Q480" s="75">
        <f>F480*O480+表2[[#This Row],[合计暂定数量]]*表2[[#This Row],[税率（13%）]]</f>
        <v>203.9763</v>
      </c>
      <c r="R480" s="76">
        <f t="shared" si="92"/>
        <v>0</v>
      </c>
      <c r="S480" s="77">
        <f t="shared" si="91"/>
        <v>1.8525</v>
      </c>
    </row>
    <row r="481" s="27" customFormat="1" ht="24" spans="1:19">
      <c r="A481" s="38">
        <f t="shared" si="97"/>
        <v>479</v>
      </c>
      <c r="B481" s="39" t="s">
        <v>505</v>
      </c>
      <c r="C481" s="56" t="s">
        <v>502</v>
      </c>
      <c r="D481" s="39" t="s">
        <v>506</v>
      </c>
      <c r="E481" s="39" t="s">
        <v>507</v>
      </c>
      <c r="F481" s="40">
        <v>3</v>
      </c>
      <c r="G481" s="39" t="s">
        <v>405</v>
      </c>
      <c r="H481" s="41">
        <v>355.875</v>
      </c>
      <c r="I481" s="39">
        <v>367</v>
      </c>
      <c r="J481" s="39">
        <v>377.2275</v>
      </c>
      <c r="K481" s="56">
        <v>366.700833333333</v>
      </c>
      <c r="L481" s="39">
        <f t="shared" si="89"/>
        <v>47.6711083333333</v>
      </c>
      <c r="M481" s="39">
        <f>F481*K481+表2[[#This Row],[合计暂定数量]]*表2[[#This Row],[税率（13%）]]</f>
        <v>1243.115825</v>
      </c>
      <c r="N481" s="72">
        <v>398.46</v>
      </c>
      <c r="O481" s="57">
        <f t="shared" si="96"/>
        <v>366.700833333333</v>
      </c>
      <c r="P481" s="59">
        <f t="shared" si="90"/>
        <v>47.6711083333333</v>
      </c>
      <c r="Q481" s="75">
        <f>F481*O481+表2[[#This Row],[合计暂定数量]]*表2[[#This Row],[税率（13%）]]</f>
        <v>1243.115825</v>
      </c>
      <c r="R481" s="76">
        <f t="shared" si="92"/>
        <v>0</v>
      </c>
      <c r="S481" s="77">
        <f t="shared" si="91"/>
        <v>31.7591666666667</v>
      </c>
    </row>
    <row r="482" s="27" customFormat="1" ht="24" spans="1:19">
      <c r="A482" s="38">
        <f t="shared" si="97"/>
        <v>480</v>
      </c>
      <c r="B482" s="39" t="s">
        <v>505</v>
      </c>
      <c r="C482" s="56" t="s">
        <v>502</v>
      </c>
      <c r="D482" s="39" t="s">
        <v>506</v>
      </c>
      <c r="E482" s="39" t="s">
        <v>508</v>
      </c>
      <c r="F482" s="40">
        <v>3</v>
      </c>
      <c r="G482" s="39" t="s">
        <v>405</v>
      </c>
      <c r="H482" s="41">
        <v>468</v>
      </c>
      <c r="I482" s="39">
        <v>482</v>
      </c>
      <c r="J482" s="39">
        <v>496.08</v>
      </c>
      <c r="K482" s="56">
        <v>482.026666666667</v>
      </c>
      <c r="L482" s="39">
        <f t="shared" si="89"/>
        <v>62.6634666666667</v>
      </c>
      <c r="M482" s="39">
        <f>F482*K482+表2[[#This Row],[合计暂定数量]]*表2[[#This Row],[税率（13%）]]</f>
        <v>1634.0704</v>
      </c>
      <c r="N482" s="72">
        <v>530.34</v>
      </c>
      <c r="O482" s="57">
        <f t="shared" si="96"/>
        <v>482.026666666667</v>
      </c>
      <c r="P482" s="59">
        <f t="shared" si="90"/>
        <v>62.6634666666667</v>
      </c>
      <c r="Q482" s="75">
        <f>F482*O482+表2[[#This Row],[合计暂定数量]]*表2[[#This Row],[税率（13%）]]</f>
        <v>1634.0704</v>
      </c>
      <c r="R482" s="76">
        <f t="shared" si="92"/>
        <v>0</v>
      </c>
      <c r="S482" s="77">
        <f t="shared" si="91"/>
        <v>48.3133333333334</v>
      </c>
    </row>
    <row r="483" s="27" customFormat="1" spans="1:19">
      <c r="A483" s="38">
        <f t="shared" si="97"/>
        <v>481</v>
      </c>
      <c r="B483" s="39" t="s">
        <v>509</v>
      </c>
      <c r="C483" s="39" t="s">
        <v>21</v>
      </c>
      <c r="D483" s="39" t="s">
        <v>22</v>
      </c>
      <c r="E483" s="39" t="s">
        <v>510</v>
      </c>
      <c r="F483" s="40">
        <v>6</v>
      </c>
      <c r="G483" s="39" t="s">
        <v>286</v>
      </c>
      <c r="H483" s="41">
        <v>1.95</v>
      </c>
      <c r="I483" s="39">
        <v>1.95</v>
      </c>
      <c r="J483" s="39">
        <v>2.067</v>
      </c>
      <c r="K483" s="56">
        <v>1.989</v>
      </c>
      <c r="L483" s="39">
        <f t="shared" si="89"/>
        <v>0.25857</v>
      </c>
      <c r="M483" s="39">
        <f>F483*K483+表2[[#This Row],[合计暂定数量]]*表2[[#This Row],[税率（13%）]]</f>
        <v>13.48542</v>
      </c>
      <c r="N483" s="72">
        <v>1.82</v>
      </c>
      <c r="O483" s="57">
        <f t="shared" si="96"/>
        <v>1.82</v>
      </c>
      <c r="P483" s="59">
        <f t="shared" si="90"/>
        <v>0.2366</v>
      </c>
      <c r="Q483" s="75">
        <f>F483*O483+表2[[#This Row],[合计暂定数量]]*表2[[#This Row],[税率（13%）]]</f>
        <v>12.47142</v>
      </c>
      <c r="R483" s="76">
        <f t="shared" si="92"/>
        <v>1.82</v>
      </c>
      <c r="S483" s="77">
        <f t="shared" si="91"/>
        <v>-0.169</v>
      </c>
    </row>
    <row r="484" s="27" customFormat="1" spans="1:19">
      <c r="A484" s="38">
        <f t="shared" si="97"/>
        <v>482</v>
      </c>
      <c r="B484" s="39" t="s">
        <v>509</v>
      </c>
      <c r="C484" s="39" t="s">
        <v>21</v>
      </c>
      <c r="D484" s="39" t="s">
        <v>22</v>
      </c>
      <c r="E484" s="39" t="s">
        <v>511</v>
      </c>
      <c r="F484" s="40">
        <v>6</v>
      </c>
      <c r="G484" s="39" t="s">
        <v>286</v>
      </c>
      <c r="H484" s="41">
        <v>2.925</v>
      </c>
      <c r="I484" s="39">
        <v>2.925</v>
      </c>
      <c r="J484" s="39">
        <v>3.1005</v>
      </c>
      <c r="K484" s="56">
        <v>2.9835</v>
      </c>
      <c r="L484" s="39">
        <f t="shared" si="89"/>
        <v>0.387855</v>
      </c>
      <c r="M484" s="39">
        <f>F484*K484+表2[[#This Row],[合计暂定数量]]*表2[[#This Row],[税率（13%）]]</f>
        <v>20.22813</v>
      </c>
      <c r="N484" s="72">
        <v>2.71</v>
      </c>
      <c r="O484" s="57">
        <f t="shared" si="96"/>
        <v>2.71</v>
      </c>
      <c r="P484" s="59">
        <f t="shared" si="90"/>
        <v>0.3523</v>
      </c>
      <c r="Q484" s="75">
        <f>F484*O484+表2[[#This Row],[合计暂定数量]]*表2[[#This Row],[税率（13%）]]</f>
        <v>18.58713</v>
      </c>
      <c r="R484" s="76">
        <f t="shared" si="92"/>
        <v>2.71</v>
      </c>
      <c r="S484" s="77">
        <f t="shared" si="91"/>
        <v>-0.2735</v>
      </c>
    </row>
    <row r="485" s="27" customFormat="1" spans="1:19">
      <c r="A485" s="38">
        <f t="shared" si="97"/>
        <v>483</v>
      </c>
      <c r="B485" s="39" t="s">
        <v>509</v>
      </c>
      <c r="C485" s="39" t="s">
        <v>21</v>
      </c>
      <c r="D485" s="39" t="s">
        <v>22</v>
      </c>
      <c r="E485" s="39" t="s">
        <v>512</v>
      </c>
      <c r="F485" s="40">
        <v>6</v>
      </c>
      <c r="G485" s="39" t="s">
        <v>286</v>
      </c>
      <c r="H485" s="41">
        <v>3.9</v>
      </c>
      <c r="I485" s="39">
        <v>3.9</v>
      </c>
      <c r="J485" s="39">
        <v>4.134</v>
      </c>
      <c r="K485" s="56">
        <v>3.978</v>
      </c>
      <c r="L485" s="39">
        <f t="shared" si="89"/>
        <v>0.51714</v>
      </c>
      <c r="M485" s="39">
        <f>F485*K485+表2[[#This Row],[合计暂定数量]]*表2[[#This Row],[税率（13%）]]</f>
        <v>26.97084</v>
      </c>
      <c r="N485" s="72">
        <v>3.61</v>
      </c>
      <c r="O485" s="57">
        <f t="shared" si="96"/>
        <v>3.61</v>
      </c>
      <c r="P485" s="59">
        <f t="shared" si="90"/>
        <v>0.4693</v>
      </c>
      <c r="Q485" s="75">
        <f>F485*O485+表2[[#This Row],[合计暂定数量]]*表2[[#This Row],[税率（13%）]]</f>
        <v>24.76284</v>
      </c>
      <c r="R485" s="76">
        <f t="shared" si="92"/>
        <v>3.61</v>
      </c>
      <c r="S485" s="77">
        <f t="shared" si="91"/>
        <v>-0.368</v>
      </c>
    </row>
    <row r="486" s="27" customFormat="1" spans="1:19">
      <c r="A486" s="38">
        <f t="shared" si="97"/>
        <v>484</v>
      </c>
      <c r="B486" s="39" t="s">
        <v>509</v>
      </c>
      <c r="C486" s="39" t="s">
        <v>21</v>
      </c>
      <c r="D486" s="39" t="s">
        <v>22</v>
      </c>
      <c r="E486" s="39" t="s">
        <v>513</v>
      </c>
      <c r="F486" s="40">
        <v>6</v>
      </c>
      <c r="G486" s="39" t="s">
        <v>286</v>
      </c>
      <c r="H486" s="41">
        <v>4.875</v>
      </c>
      <c r="I486" s="39">
        <v>4.875</v>
      </c>
      <c r="J486" s="39">
        <v>5.1675</v>
      </c>
      <c r="K486" s="56">
        <v>4.9725</v>
      </c>
      <c r="L486" s="39">
        <f t="shared" si="89"/>
        <v>0.646425</v>
      </c>
      <c r="M486" s="39">
        <f>F486*K486+表2[[#This Row],[合计暂定数量]]*表2[[#This Row],[税率（13%）]]</f>
        <v>33.71355</v>
      </c>
      <c r="N486" s="72">
        <v>4.52</v>
      </c>
      <c r="O486" s="57">
        <f t="shared" si="96"/>
        <v>4.52</v>
      </c>
      <c r="P486" s="59">
        <f t="shared" si="90"/>
        <v>0.5876</v>
      </c>
      <c r="Q486" s="75">
        <f>F486*O486+表2[[#This Row],[合计暂定数量]]*表2[[#This Row],[税率（13%）]]</f>
        <v>30.99855</v>
      </c>
      <c r="R486" s="76">
        <f t="shared" si="92"/>
        <v>4.52</v>
      </c>
      <c r="S486" s="77">
        <f t="shared" si="91"/>
        <v>-0.452500000000001</v>
      </c>
    </row>
    <row r="487" s="27" customFormat="1" spans="1:19">
      <c r="A487" s="38">
        <f t="shared" si="97"/>
        <v>485</v>
      </c>
      <c r="B487" s="39" t="s">
        <v>509</v>
      </c>
      <c r="C487" s="39" t="s">
        <v>21</v>
      </c>
      <c r="D487" s="39" t="s">
        <v>22</v>
      </c>
      <c r="E487" s="39" t="s">
        <v>514</v>
      </c>
      <c r="F487" s="40">
        <v>6</v>
      </c>
      <c r="G487" s="39" t="s">
        <v>286</v>
      </c>
      <c r="H487" s="41">
        <v>5.85</v>
      </c>
      <c r="I487" s="39">
        <v>5.85</v>
      </c>
      <c r="J487" s="39">
        <v>6.201</v>
      </c>
      <c r="K487" s="56">
        <v>5.967</v>
      </c>
      <c r="L487" s="39">
        <f t="shared" si="89"/>
        <v>0.77571</v>
      </c>
      <c r="M487" s="39">
        <f>F487*K487+表2[[#This Row],[合计暂定数量]]*表2[[#This Row],[税率（13%）]]</f>
        <v>40.45626</v>
      </c>
      <c r="N487" s="72">
        <v>4.52</v>
      </c>
      <c r="O487" s="57">
        <f t="shared" si="96"/>
        <v>4.52</v>
      </c>
      <c r="P487" s="59">
        <f t="shared" si="90"/>
        <v>0.5876</v>
      </c>
      <c r="Q487" s="75">
        <f>F487*O487+表2[[#This Row],[合计暂定数量]]*表2[[#This Row],[税率（13%）]]</f>
        <v>31.77426</v>
      </c>
      <c r="R487" s="76">
        <f t="shared" si="92"/>
        <v>4.52</v>
      </c>
      <c r="S487" s="77">
        <f t="shared" si="91"/>
        <v>-1.447</v>
      </c>
    </row>
    <row r="488" s="27" customFormat="1" spans="1:19">
      <c r="A488" s="38">
        <f t="shared" si="97"/>
        <v>486</v>
      </c>
      <c r="B488" s="39" t="s">
        <v>509</v>
      </c>
      <c r="C488" s="39" t="s">
        <v>21</v>
      </c>
      <c r="D488" s="39" t="s">
        <v>22</v>
      </c>
      <c r="E488" s="39" t="s">
        <v>515</v>
      </c>
      <c r="F488" s="40">
        <v>6</v>
      </c>
      <c r="G488" s="39" t="s">
        <v>286</v>
      </c>
      <c r="H488" s="41">
        <v>6.825</v>
      </c>
      <c r="I488" s="39">
        <v>6.825</v>
      </c>
      <c r="J488" s="39">
        <v>7.2345</v>
      </c>
      <c r="K488" s="56">
        <v>6.9615</v>
      </c>
      <c r="L488" s="39">
        <f t="shared" si="89"/>
        <v>0.904995</v>
      </c>
      <c r="M488" s="39">
        <f>F488*K488+表2[[#This Row],[合计暂定数量]]*表2[[#This Row],[税率（13%）]]</f>
        <v>47.19897</v>
      </c>
      <c r="N488" s="72">
        <v>5.42</v>
      </c>
      <c r="O488" s="57">
        <f t="shared" si="96"/>
        <v>5.42</v>
      </c>
      <c r="P488" s="59">
        <f t="shared" si="90"/>
        <v>0.7046</v>
      </c>
      <c r="Q488" s="75">
        <f>F488*O488+表2[[#This Row],[合计暂定数量]]*表2[[#This Row],[税率（13%）]]</f>
        <v>37.94997</v>
      </c>
      <c r="R488" s="76">
        <f t="shared" si="92"/>
        <v>5.42</v>
      </c>
      <c r="S488" s="77">
        <f t="shared" si="91"/>
        <v>-1.5415</v>
      </c>
    </row>
    <row r="489" s="27" customFormat="1" spans="1:19">
      <c r="A489" s="38">
        <f t="shared" ref="A489:A498" si="98">ROW()-2</f>
        <v>487</v>
      </c>
      <c r="B489" s="39" t="s">
        <v>509</v>
      </c>
      <c r="C489" s="39" t="s">
        <v>21</v>
      </c>
      <c r="D489" s="39" t="s">
        <v>22</v>
      </c>
      <c r="E489" s="39" t="s">
        <v>516</v>
      </c>
      <c r="F489" s="40">
        <v>6</v>
      </c>
      <c r="G489" s="39" t="s">
        <v>286</v>
      </c>
      <c r="H489" s="41">
        <v>7.8</v>
      </c>
      <c r="I489" s="39">
        <v>7.8</v>
      </c>
      <c r="J489" s="39">
        <v>8.268</v>
      </c>
      <c r="K489" s="56">
        <v>7.956</v>
      </c>
      <c r="L489" s="39">
        <f t="shared" si="89"/>
        <v>1.03428</v>
      </c>
      <c r="M489" s="39">
        <f>F489*K489+表2[[#This Row],[合计暂定数量]]*表2[[#This Row],[税率（13%）]]</f>
        <v>53.94168</v>
      </c>
      <c r="N489" s="72">
        <v>7.23</v>
      </c>
      <c r="O489" s="57">
        <f t="shared" si="96"/>
        <v>7.23</v>
      </c>
      <c r="P489" s="59">
        <f t="shared" si="90"/>
        <v>0.9399</v>
      </c>
      <c r="Q489" s="75">
        <f>F489*O489+表2[[#This Row],[合计暂定数量]]*表2[[#This Row],[税率（13%）]]</f>
        <v>49.58568</v>
      </c>
      <c r="R489" s="76">
        <f t="shared" si="92"/>
        <v>7.23</v>
      </c>
      <c r="S489" s="77">
        <f t="shared" si="91"/>
        <v>-0.726</v>
      </c>
    </row>
    <row r="490" s="27" customFormat="1" spans="1:19">
      <c r="A490" s="38">
        <f t="shared" si="98"/>
        <v>488</v>
      </c>
      <c r="B490" s="39" t="s">
        <v>509</v>
      </c>
      <c r="C490" s="39" t="s">
        <v>21</v>
      </c>
      <c r="D490" s="39" t="s">
        <v>22</v>
      </c>
      <c r="E490" s="39" t="s">
        <v>517</v>
      </c>
      <c r="F490" s="40">
        <v>6</v>
      </c>
      <c r="G490" s="39" t="s">
        <v>286</v>
      </c>
      <c r="H490" s="41">
        <v>8.775</v>
      </c>
      <c r="I490" s="39">
        <v>8.775</v>
      </c>
      <c r="J490" s="39">
        <v>9.3015</v>
      </c>
      <c r="K490" s="56">
        <v>8.9505</v>
      </c>
      <c r="L490" s="39">
        <f t="shared" si="89"/>
        <v>1.163565</v>
      </c>
      <c r="M490" s="39">
        <f>F490*K490+表2[[#This Row],[合计暂定数量]]*表2[[#This Row],[税率（13%）]]</f>
        <v>60.68439</v>
      </c>
      <c r="N490" s="72">
        <v>9.92</v>
      </c>
      <c r="O490" s="57">
        <f t="shared" si="96"/>
        <v>8.9505</v>
      </c>
      <c r="P490" s="59">
        <f t="shared" si="90"/>
        <v>1.163565</v>
      </c>
      <c r="Q490" s="75">
        <f>F490*O490+表2[[#This Row],[合计暂定数量]]*表2[[#This Row],[税率（13%）]]</f>
        <v>60.68439</v>
      </c>
      <c r="R490" s="76">
        <f t="shared" si="92"/>
        <v>0</v>
      </c>
      <c r="S490" s="77">
        <f t="shared" si="91"/>
        <v>0.9695</v>
      </c>
    </row>
    <row r="491" s="27" customFormat="1" spans="1:19">
      <c r="A491" s="38">
        <f t="shared" si="98"/>
        <v>489</v>
      </c>
      <c r="B491" s="39" t="s">
        <v>509</v>
      </c>
      <c r="C491" s="39" t="s">
        <v>21</v>
      </c>
      <c r="D491" s="39" t="s">
        <v>22</v>
      </c>
      <c r="E491" s="39" t="s">
        <v>518</v>
      </c>
      <c r="F491" s="40">
        <v>6</v>
      </c>
      <c r="G491" s="39" t="s">
        <v>286</v>
      </c>
      <c r="H491" s="41">
        <v>9.75</v>
      </c>
      <c r="I491" s="39">
        <v>9.75</v>
      </c>
      <c r="J491" s="39">
        <v>10.335</v>
      </c>
      <c r="K491" s="56">
        <v>9.945</v>
      </c>
      <c r="L491" s="39">
        <f t="shared" si="89"/>
        <v>1.29285</v>
      </c>
      <c r="M491" s="39">
        <f>F491*K491+表2[[#This Row],[合计暂定数量]]*表2[[#This Row],[税率（13%）]]</f>
        <v>67.4271</v>
      </c>
      <c r="N491" s="72">
        <v>13.57</v>
      </c>
      <c r="O491" s="57">
        <f t="shared" si="96"/>
        <v>9.945</v>
      </c>
      <c r="P491" s="59">
        <f t="shared" si="90"/>
        <v>1.29285</v>
      </c>
      <c r="Q491" s="75">
        <f>F491*O491+表2[[#This Row],[合计暂定数量]]*表2[[#This Row],[税率（13%）]]</f>
        <v>67.4271</v>
      </c>
      <c r="R491" s="76">
        <f t="shared" si="92"/>
        <v>0</v>
      </c>
      <c r="S491" s="77">
        <f t="shared" si="91"/>
        <v>3.625</v>
      </c>
    </row>
    <row r="492" s="27" customFormat="1" spans="1:19">
      <c r="A492" s="38">
        <f t="shared" si="98"/>
        <v>490</v>
      </c>
      <c r="B492" s="39" t="s">
        <v>509</v>
      </c>
      <c r="C492" s="39" t="s">
        <v>21</v>
      </c>
      <c r="D492" s="39" t="s">
        <v>22</v>
      </c>
      <c r="E492" s="39" t="s">
        <v>519</v>
      </c>
      <c r="F492" s="40">
        <v>6</v>
      </c>
      <c r="G492" s="39" t="s">
        <v>286</v>
      </c>
      <c r="H492" s="41">
        <v>14.625</v>
      </c>
      <c r="I492" s="39">
        <v>17</v>
      </c>
      <c r="J492" s="39">
        <v>15.5025</v>
      </c>
      <c r="K492" s="56">
        <v>15.7091666666667</v>
      </c>
      <c r="L492" s="39">
        <f t="shared" si="89"/>
        <v>2.04219166666667</v>
      </c>
      <c r="M492" s="39">
        <f>F492*K492+表2[[#This Row],[合计暂定数量]]*表2[[#This Row],[税率（13%）]]</f>
        <v>106.50815</v>
      </c>
      <c r="N492" s="72">
        <v>17.15</v>
      </c>
      <c r="O492" s="57">
        <f t="shared" si="96"/>
        <v>15.7091666666667</v>
      </c>
      <c r="P492" s="59">
        <f t="shared" si="90"/>
        <v>2.04219166666667</v>
      </c>
      <c r="Q492" s="75">
        <f>F492*O492+表2[[#This Row],[合计暂定数量]]*表2[[#This Row],[税率（13%）]]</f>
        <v>106.50815</v>
      </c>
      <c r="R492" s="76">
        <f t="shared" si="92"/>
        <v>0</v>
      </c>
      <c r="S492" s="77">
        <f t="shared" si="91"/>
        <v>1.44083333333333</v>
      </c>
    </row>
    <row r="493" s="27" customFormat="1" spans="1:19">
      <c r="A493" s="38">
        <f t="shared" si="98"/>
        <v>491</v>
      </c>
      <c r="B493" s="39" t="s">
        <v>509</v>
      </c>
      <c r="C493" s="39" t="s">
        <v>21</v>
      </c>
      <c r="D493" s="39" t="s">
        <v>22</v>
      </c>
      <c r="E493" s="39" t="s">
        <v>520</v>
      </c>
      <c r="F493" s="40">
        <v>6</v>
      </c>
      <c r="G493" s="39" t="s">
        <v>286</v>
      </c>
      <c r="H493" s="41">
        <v>22.425</v>
      </c>
      <c r="I493" s="39">
        <v>22.425</v>
      </c>
      <c r="J493" s="39">
        <v>23.7705</v>
      </c>
      <c r="K493" s="56">
        <v>22.8735</v>
      </c>
      <c r="L493" s="39">
        <f t="shared" si="89"/>
        <v>2.973555</v>
      </c>
      <c r="M493" s="39">
        <f>F493*K493+表2[[#This Row],[合计暂定数量]]*表2[[#This Row],[税率（13%）]]</f>
        <v>155.08233</v>
      </c>
      <c r="N493" s="72">
        <v>26.18</v>
      </c>
      <c r="O493" s="57">
        <f t="shared" si="96"/>
        <v>22.8735</v>
      </c>
      <c r="P493" s="59">
        <f t="shared" si="90"/>
        <v>2.973555</v>
      </c>
      <c r="Q493" s="75">
        <f>F493*O493+表2[[#This Row],[合计暂定数量]]*表2[[#This Row],[税率（13%）]]</f>
        <v>155.08233</v>
      </c>
      <c r="R493" s="76">
        <f t="shared" si="92"/>
        <v>0</v>
      </c>
      <c r="S493" s="77">
        <f t="shared" si="91"/>
        <v>3.3065</v>
      </c>
    </row>
    <row r="494" s="27" customFormat="1" spans="1:19">
      <c r="A494" s="38">
        <f t="shared" si="98"/>
        <v>492</v>
      </c>
      <c r="B494" s="39" t="s">
        <v>509</v>
      </c>
      <c r="C494" s="39" t="s">
        <v>21</v>
      </c>
      <c r="D494" s="39" t="s">
        <v>22</v>
      </c>
      <c r="E494" s="39" t="s">
        <v>521</v>
      </c>
      <c r="F494" s="40">
        <v>6</v>
      </c>
      <c r="G494" s="39" t="s">
        <v>286</v>
      </c>
      <c r="H494" s="41">
        <v>32.175</v>
      </c>
      <c r="I494" s="39">
        <v>33</v>
      </c>
      <c r="J494" s="39">
        <v>34.1055</v>
      </c>
      <c r="K494" s="56">
        <v>33.0935</v>
      </c>
      <c r="L494" s="39">
        <f t="shared" si="89"/>
        <v>4.302155</v>
      </c>
      <c r="M494" s="39">
        <f>F494*K494+表2[[#This Row],[合计暂定数量]]*表2[[#This Row],[税率（13%）]]</f>
        <v>224.37393</v>
      </c>
      <c r="N494" s="72">
        <v>31.6</v>
      </c>
      <c r="O494" s="57">
        <f t="shared" si="96"/>
        <v>31.6</v>
      </c>
      <c r="P494" s="59">
        <f t="shared" si="90"/>
        <v>4.108</v>
      </c>
      <c r="Q494" s="75">
        <f>F494*O494+表2[[#This Row],[合计暂定数量]]*表2[[#This Row],[税率（13%）]]</f>
        <v>215.41293</v>
      </c>
      <c r="R494" s="76">
        <f t="shared" si="92"/>
        <v>31.6</v>
      </c>
      <c r="S494" s="77">
        <f t="shared" si="91"/>
        <v>-1.4935</v>
      </c>
    </row>
    <row r="495" s="27" customFormat="1" spans="1:19">
      <c r="A495" s="38">
        <f t="shared" si="98"/>
        <v>493</v>
      </c>
      <c r="B495" s="39" t="s">
        <v>509</v>
      </c>
      <c r="C495" s="39" t="s">
        <v>21</v>
      </c>
      <c r="D495" s="39" t="s">
        <v>22</v>
      </c>
      <c r="E495" s="39" t="s">
        <v>522</v>
      </c>
      <c r="F495" s="40">
        <v>6</v>
      </c>
      <c r="G495" s="39" t="s">
        <v>286</v>
      </c>
      <c r="H495" s="41">
        <v>39</v>
      </c>
      <c r="I495" s="39">
        <v>40</v>
      </c>
      <c r="J495" s="39">
        <v>41.34</v>
      </c>
      <c r="K495" s="56">
        <v>40.1133333333333</v>
      </c>
      <c r="L495" s="39">
        <f t="shared" si="89"/>
        <v>5.21473333333333</v>
      </c>
      <c r="M495" s="39">
        <f>F495*K495+表2[[#This Row],[合计暂定数量]]*表2[[#This Row],[税率（13%）]]</f>
        <v>271.9684</v>
      </c>
      <c r="N495" s="72">
        <v>38.83</v>
      </c>
      <c r="O495" s="57">
        <f t="shared" si="96"/>
        <v>38.83</v>
      </c>
      <c r="P495" s="59">
        <f t="shared" si="90"/>
        <v>5.0479</v>
      </c>
      <c r="Q495" s="75">
        <f>F495*O495+表2[[#This Row],[合计暂定数量]]*表2[[#This Row],[税率（13%）]]</f>
        <v>264.2684</v>
      </c>
      <c r="R495" s="76">
        <f t="shared" si="92"/>
        <v>38.83</v>
      </c>
      <c r="S495" s="77">
        <f t="shared" si="91"/>
        <v>-1.28333333333334</v>
      </c>
    </row>
    <row r="496" s="27" customFormat="1" spans="1:19">
      <c r="A496" s="38">
        <f t="shared" si="98"/>
        <v>494</v>
      </c>
      <c r="B496" s="39" t="s">
        <v>509</v>
      </c>
      <c r="C496" s="39" t="s">
        <v>21</v>
      </c>
      <c r="D496" s="39" t="s">
        <v>22</v>
      </c>
      <c r="E496" s="39" t="s">
        <v>523</v>
      </c>
      <c r="F496" s="40">
        <v>6</v>
      </c>
      <c r="G496" s="39" t="s">
        <v>286</v>
      </c>
      <c r="H496" s="41">
        <v>46.8</v>
      </c>
      <c r="I496" s="39">
        <v>48</v>
      </c>
      <c r="J496" s="39">
        <v>49.608</v>
      </c>
      <c r="K496" s="56">
        <v>48.136</v>
      </c>
      <c r="L496" s="39">
        <f t="shared" si="89"/>
        <v>6.25768</v>
      </c>
      <c r="M496" s="39">
        <f>F496*K496+表2[[#This Row],[合计暂定数量]]*表2[[#This Row],[税率（13%）]]</f>
        <v>326.36208</v>
      </c>
      <c r="N496" s="72">
        <v>46.09</v>
      </c>
      <c r="O496" s="57">
        <f t="shared" si="96"/>
        <v>46.09</v>
      </c>
      <c r="P496" s="59">
        <f t="shared" si="90"/>
        <v>5.9917</v>
      </c>
      <c r="Q496" s="75">
        <f>F496*O496+表2[[#This Row],[合计暂定数量]]*表2[[#This Row],[税率（13%）]]</f>
        <v>314.08608</v>
      </c>
      <c r="R496" s="76">
        <f t="shared" si="92"/>
        <v>46.09</v>
      </c>
      <c r="S496" s="77">
        <f t="shared" si="91"/>
        <v>-2.04599999999999</v>
      </c>
    </row>
    <row r="497" s="27" customFormat="1" spans="1:19">
      <c r="A497" s="38">
        <f t="shared" si="98"/>
        <v>495</v>
      </c>
      <c r="B497" s="39" t="s">
        <v>509</v>
      </c>
      <c r="C497" s="39" t="s">
        <v>21</v>
      </c>
      <c r="D497" s="39" t="s">
        <v>22</v>
      </c>
      <c r="E497" s="39" t="s">
        <v>524</v>
      </c>
      <c r="F497" s="40">
        <v>6</v>
      </c>
      <c r="G497" s="39" t="s">
        <v>286</v>
      </c>
      <c r="H497" s="41">
        <v>53.625</v>
      </c>
      <c r="I497" s="39">
        <v>55</v>
      </c>
      <c r="J497" s="39">
        <v>56.8425</v>
      </c>
      <c r="K497" s="56">
        <v>55.1558333333333</v>
      </c>
      <c r="L497" s="39">
        <f t="shared" si="89"/>
        <v>7.17025833333333</v>
      </c>
      <c r="M497" s="39">
        <f>F497*K497+表2[[#This Row],[合计暂定数量]]*表2[[#This Row],[税率（13%）]]</f>
        <v>373.95655</v>
      </c>
      <c r="N497" s="72">
        <v>48.79</v>
      </c>
      <c r="O497" s="57">
        <f t="shared" si="96"/>
        <v>48.79</v>
      </c>
      <c r="P497" s="59">
        <f t="shared" si="90"/>
        <v>6.3427</v>
      </c>
      <c r="Q497" s="75">
        <f>F497*O497+表2[[#This Row],[合计暂定数量]]*表2[[#This Row],[税率（13%）]]</f>
        <v>335.76155</v>
      </c>
      <c r="R497" s="76">
        <f t="shared" si="92"/>
        <v>48.79</v>
      </c>
      <c r="S497" s="77">
        <f t="shared" si="91"/>
        <v>-6.36583333333333</v>
      </c>
    </row>
    <row r="498" s="27" customFormat="1" spans="1:19">
      <c r="A498" s="38">
        <f t="shared" si="98"/>
        <v>496</v>
      </c>
      <c r="B498" s="39" t="s">
        <v>509</v>
      </c>
      <c r="C498" s="39" t="s">
        <v>21</v>
      </c>
      <c r="D498" s="39" t="s">
        <v>22</v>
      </c>
      <c r="E498" s="39" t="s">
        <v>525</v>
      </c>
      <c r="F498" s="40">
        <v>6</v>
      </c>
      <c r="G498" s="39" t="s">
        <v>286</v>
      </c>
      <c r="H498" s="41">
        <v>63.375</v>
      </c>
      <c r="I498" s="39">
        <v>65</v>
      </c>
      <c r="J498" s="39">
        <v>67.1775</v>
      </c>
      <c r="K498" s="56">
        <v>65.1841666666667</v>
      </c>
      <c r="L498" s="39">
        <f t="shared" si="89"/>
        <v>8.47394166666667</v>
      </c>
      <c r="M498" s="39">
        <f>F498*K498+表2[[#This Row],[合计暂定数量]]*表2[[#This Row],[税率（13%）]]</f>
        <v>441.94865</v>
      </c>
      <c r="N498" s="72">
        <v>67.78</v>
      </c>
      <c r="O498" s="57">
        <f t="shared" si="96"/>
        <v>65.1841666666667</v>
      </c>
      <c r="P498" s="59">
        <f t="shared" si="90"/>
        <v>8.47394166666667</v>
      </c>
      <c r="Q498" s="75">
        <f>F498*O498+表2[[#This Row],[合计暂定数量]]*表2[[#This Row],[税率（13%）]]</f>
        <v>441.94865</v>
      </c>
      <c r="R498" s="76">
        <f t="shared" si="92"/>
        <v>0</v>
      </c>
      <c r="S498" s="77">
        <f t="shared" si="91"/>
        <v>2.59583333333333</v>
      </c>
    </row>
    <row r="499" s="27" customFormat="1" spans="1:19">
      <c r="A499" s="38">
        <f t="shared" ref="A499:A508" si="99">ROW()-2</f>
        <v>497</v>
      </c>
      <c r="B499" s="39" t="s">
        <v>526</v>
      </c>
      <c r="C499" s="39" t="s">
        <v>21</v>
      </c>
      <c r="D499" s="39" t="s">
        <v>22</v>
      </c>
      <c r="E499" s="39" t="s">
        <v>527</v>
      </c>
      <c r="F499" s="40">
        <v>6</v>
      </c>
      <c r="G499" s="39" t="s">
        <v>286</v>
      </c>
      <c r="H499" s="41">
        <v>37.05</v>
      </c>
      <c r="I499" s="39">
        <v>38</v>
      </c>
      <c r="J499" s="39">
        <v>39.273</v>
      </c>
      <c r="K499" s="56">
        <v>38.1076666666667</v>
      </c>
      <c r="L499" s="39">
        <f t="shared" si="89"/>
        <v>4.95399666666667</v>
      </c>
      <c r="M499" s="39">
        <f>F499*K499+表2[[#This Row],[合计暂定数量]]*表2[[#This Row],[税率（13%）]]</f>
        <v>258.36998</v>
      </c>
      <c r="N499" s="72">
        <v>43.37</v>
      </c>
      <c r="O499" s="57">
        <f t="shared" si="96"/>
        <v>38.1076666666667</v>
      </c>
      <c r="P499" s="59">
        <f t="shared" si="90"/>
        <v>4.95399666666667</v>
      </c>
      <c r="Q499" s="75">
        <f>F499*O499+表2[[#This Row],[合计暂定数量]]*表2[[#This Row],[税率（13%）]]</f>
        <v>258.36998</v>
      </c>
      <c r="R499" s="76">
        <f t="shared" si="92"/>
        <v>0</v>
      </c>
      <c r="S499" s="77">
        <f t="shared" si="91"/>
        <v>5.26233333333333</v>
      </c>
    </row>
    <row r="500" s="27" customFormat="1" spans="1:19">
      <c r="A500" s="38">
        <f t="shared" si="99"/>
        <v>498</v>
      </c>
      <c r="B500" s="39" t="s">
        <v>526</v>
      </c>
      <c r="C500" s="39" t="s">
        <v>21</v>
      </c>
      <c r="D500" s="39" t="s">
        <v>22</v>
      </c>
      <c r="E500" s="39" t="s">
        <v>528</v>
      </c>
      <c r="F500" s="40">
        <v>6</v>
      </c>
      <c r="G500" s="39" t="s">
        <v>286</v>
      </c>
      <c r="H500" s="41">
        <v>43.875</v>
      </c>
      <c r="I500" s="39">
        <v>45</v>
      </c>
      <c r="J500" s="39">
        <v>46.5075</v>
      </c>
      <c r="K500" s="56">
        <v>45.1275</v>
      </c>
      <c r="L500" s="39">
        <f t="shared" si="89"/>
        <v>5.866575</v>
      </c>
      <c r="M500" s="39">
        <f>F500*K500+表2[[#This Row],[合计暂定数量]]*表2[[#This Row],[税率（13%）]]</f>
        <v>305.96445</v>
      </c>
      <c r="N500" s="72">
        <v>48.79</v>
      </c>
      <c r="O500" s="57">
        <f t="shared" si="96"/>
        <v>45.1275</v>
      </c>
      <c r="P500" s="59">
        <f t="shared" si="90"/>
        <v>5.866575</v>
      </c>
      <c r="Q500" s="75">
        <f>F500*O500+表2[[#This Row],[合计暂定数量]]*表2[[#This Row],[税率（13%）]]</f>
        <v>305.96445</v>
      </c>
      <c r="R500" s="76">
        <f t="shared" si="92"/>
        <v>0</v>
      </c>
      <c r="S500" s="77">
        <f t="shared" si="91"/>
        <v>3.6625</v>
      </c>
    </row>
    <row r="501" s="27" customFormat="1" spans="1:19">
      <c r="A501" s="38">
        <f t="shared" si="99"/>
        <v>499</v>
      </c>
      <c r="B501" s="39" t="s">
        <v>526</v>
      </c>
      <c r="C501" s="39" t="s">
        <v>21</v>
      </c>
      <c r="D501" s="39" t="s">
        <v>22</v>
      </c>
      <c r="E501" s="39" t="s">
        <v>529</v>
      </c>
      <c r="F501" s="40">
        <v>6</v>
      </c>
      <c r="G501" s="39" t="s">
        <v>286</v>
      </c>
      <c r="H501" s="41">
        <v>51.675</v>
      </c>
      <c r="I501" s="39">
        <v>53</v>
      </c>
      <c r="J501" s="39">
        <v>54.7755</v>
      </c>
      <c r="K501" s="56">
        <v>53.1501666666667</v>
      </c>
      <c r="L501" s="39">
        <f t="shared" si="89"/>
        <v>6.90952166666667</v>
      </c>
      <c r="M501" s="39">
        <f>F501*K501+表2[[#This Row],[合计暂定数量]]*表2[[#This Row],[税率（13%）]]</f>
        <v>360.35813</v>
      </c>
      <c r="N501" s="72">
        <v>56.05</v>
      </c>
      <c r="O501" s="57">
        <f t="shared" si="96"/>
        <v>53.1501666666667</v>
      </c>
      <c r="P501" s="59">
        <f t="shared" si="90"/>
        <v>6.90952166666667</v>
      </c>
      <c r="Q501" s="75">
        <f>F501*O501+表2[[#This Row],[合计暂定数量]]*表2[[#This Row],[税率（13%）]]</f>
        <v>360.35813</v>
      </c>
      <c r="R501" s="76">
        <f t="shared" si="92"/>
        <v>0</v>
      </c>
      <c r="S501" s="77">
        <f t="shared" si="91"/>
        <v>2.89983333333333</v>
      </c>
    </row>
    <row r="502" s="27" customFormat="1" spans="1:19">
      <c r="A502" s="38">
        <f t="shared" si="99"/>
        <v>500</v>
      </c>
      <c r="B502" s="39" t="s">
        <v>526</v>
      </c>
      <c r="C502" s="39" t="s">
        <v>21</v>
      </c>
      <c r="D502" s="39" t="s">
        <v>22</v>
      </c>
      <c r="E502" s="39" t="s">
        <v>530</v>
      </c>
      <c r="F502" s="40">
        <v>6</v>
      </c>
      <c r="G502" s="39" t="s">
        <v>286</v>
      </c>
      <c r="H502" s="41">
        <v>58.5</v>
      </c>
      <c r="I502" s="39">
        <v>60</v>
      </c>
      <c r="J502" s="39">
        <v>62.01</v>
      </c>
      <c r="K502" s="56">
        <v>60.17</v>
      </c>
      <c r="L502" s="39">
        <f t="shared" si="89"/>
        <v>7.8221</v>
      </c>
      <c r="M502" s="39">
        <f>F502*K502+表2[[#This Row],[合计暂定数量]]*表2[[#This Row],[税率（13%）]]</f>
        <v>407.9526</v>
      </c>
      <c r="N502" s="72">
        <v>64.16</v>
      </c>
      <c r="O502" s="57">
        <f t="shared" si="96"/>
        <v>60.17</v>
      </c>
      <c r="P502" s="59">
        <f t="shared" si="90"/>
        <v>7.8221</v>
      </c>
      <c r="Q502" s="75">
        <f>F502*O502+表2[[#This Row],[合计暂定数量]]*表2[[#This Row],[税率（13%）]]</f>
        <v>407.9526</v>
      </c>
      <c r="R502" s="76">
        <f t="shared" si="92"/>
        <v>0</v>
      </c>
      <c r="S502" s="77">
        <f t="shared" si="91"/>
        <v>3.99</v>
      </c>
    </row>
    <row r="503" s="27" customFormat="1" spans="1:19">
      <c r="A503" s="38">
        <f t="shared" si="99"/>
        <v>501</v>
      </c>
      <c r="B503" s="39" t="s">
        <v>526</v>
      </c>
      <c r="C503" s="39" t="s">
        <v>21</v>
      </c>
      <c r="D503" s="39" t="s">
        <v>22</v>
      </c>
      <c r="E503" s="39" t="s">
        <v>531</v>
      </c>
      <c r="F503" s="40">
        <v>6</v>
      </c>
      <c r="G503" s="39" t="s">
        <v>286</v>
      </c>
      <c r="H503" s="41">
        <v>73.125</v>
      </c>
      <c r="I503" s="39">
        <v>75</v>
      </c>
      <c r="J503" s="39">
        <v>77.5125</v>
      </c>
      <c r="K503" s="56">
        <v>75.2125</v>
      </c>
      <c r="L503" s="39">
        <f t="shared" si="89"/>
        <v>9.777625</v>
      </c>
      <c r="M503" s="39">
        <f>F503*K503+表2[[#This Row],[合计暂定数量]]*表2[[#This Row],[税率（13%）]]</f>
        <v>509.94075</v>
      </c>
      <c r="N503" s="72">
        <v>83.12</v>
      </c>
      <c r="O503" s="57">
        <f t="shared" si="96"/>
        <v>75.2125</v>
      </c>
      <c r="P503" s="59">
        <f t="shared" si="90"/>
        <v>9.777625</v>
      </c>
      <c r="Q503" s="75">
        <f>F503*O503+表2[[#This Row],[合计暂定数量]]*表2[[#This Row],[税率（13%）]]</f>
        <v>509.94075</v>
      </c>
      <c r="R503" s="76">
        <f t="shared" si="92"/>
        <v>0</v>
      </c>
      <c r="S503" s="77">
        <f t="shared" si="91"/>
        <v>7.90750000000001</v>
      </c>
    </row>
    <row r="504" s="27" customFormat="1" spans="1:19">
      <c r="A504" s="38">
        <f t="shared" si="99"/>
        <v>502</v>
      </c>
      <c r="B504" s="39" t="s">
        <v>526</v>
      </c>
      <c r="C504" s="39" t="s">
        <v>21</v>
      </c>
      <c r="D504" s="39" t="s">
        <v>22</v>
      </c>
      <c r="E504" s="39" t="s">
        <v>532</v>
      </c>
      <c r="F504" s="40">
        <v>6</v>
      </c>
      <c r="G504" s="39" t="s">
        <v>286</v>
      </c>
      <c r="H504" s="41">
        <v>87.75</v>
      </c>
      <c r="I504" s="39">
        <v>90</v>
      </c>
      <c r="J504" s="39">
        <v>93.015</v>
      </c>
      <c r="K504" s="56">
        <v>90.255</v>
      </c>
      <c r="L504" s="39">
        <f t="shared" si="89"/>
        <v>11.73315</v>
      </c>
      <c r="M504" s="39">
        <f>F504*K504+表2[[#This Row],[合计暂定数量]]*表2[[#This Row],[税率（13%）]]</f>
        <v>611.9289</v>
      </c>
      <c r="N504" s="72">
        <v>95.77</v>
      </c>
      <c r="O504" s="57">
        <f t="shared" si="96"/>
        <v>90.255</v>
      </c>
      <c r="P504" s="59">
        <f t="shared" si="90"/>
        <v>11.73315</v>
      </c>
      <c r="Q504" s="75">
        <f>F504*O504+表2[[#This Row],[合计暂定数量]]*表2[[#This Row],[税率（13%）]]</f>
        <v>611.9289</v>
      </c>
      <c r="R504" s="76">
        <f t="shared" si="92"/>
        <v>0</v>
      </c>
      <c r="S504" s="77">
        <f t="shared" si="91"/>
        <v>5.515</v>
      </c>
    </row>
    <row r="505" s="27" customFormat="1" spans="1:19">
      <c r="A505" s="38">
        <f t="shared" si="99"/>
        <v>503</v>
      </c>
      <c r="B505" s="39" t="s">
        <v>526</v>
      </c>
      <c r="C505" s="39" t="s">
        <v>21</v>
      </c>
      <c r="D505" s="39" t="s">
        <v>22</v>
      </c>
      <c r="E505" s="39" t="s">
        <v>533</v>
      </c>
      <c r="F505" s="40">
        <v>6</v>
      </c>
      <c r="G505" s="39" t="s">
        <v>286</v>
      </c>
      <c r="H505" s="41">
        <v>110.175</v>
      </c>
      <c r="I505" s="39">
        <v>113</v>
      </c>
      <c r="J505" s="39">
        <v>116.7855</v>
      </c>
      <c r="K505" s="56">
        <v>113.320166666667</v>
      </c>
      <c r="L505" s="39">
        <f t="shared" si="89"/>
        <v>14.7316216666667</v>
      </c>
      <c r="M505" s="39">
        <f>F505*K505+表2[[#This Row],[合计暂定数量]]*表2[[#This Row],[税率（13%）]]</f>
        <v>768.31073</v>
      </c>
      <c r="N505" s="72">
        <v>123.8</v>
      </c>
      <c r="O505" s="57">
        <f t="shared" si="96"/>
        <v>113.320166666667</v>
      </c>
      <c r="P505" s="59">
        <f t="shared" si="90"/>
        <v>14.7316216666667</v>
      </c>
      <c r="Q505" s="75">
        <f>F505*O505+表2[[#This Row],[合计暂定数量]]*表2[[#This Row],[税率（13%）]]</f>
        <v>768.31073</v>
      </c>
      <c r="R505" s="76">
        <f t="shared" si="92"/>
        <v>0</v>
      </c>
      <c r="S505" s="77">
        <f t="shared" si="91"/>
        <v>10.4798333333333</v>
      </c>
    </row>
    <row r="506" s="27" customFormat="1" spans="1:19">
      <c r="A506" s="38">
        <f t="shared" si="99"/>
        <v>504</v>
      </c>
      <c r="B506" s="39" t="s">
        <v>526</v>
      </c>
      <c r="C506" s="39" t="s">
        <v>21</v>
      </c>
      <c r="D506" s="39" t="s">
        <v>22</v>
      </c>
      <c r="E506" s="39" t="s">
        <v>534</v>
      </c>
      <c r="F506" s="40">
        <v>6</v>
      </c>
      <c r="G506" s="39" t="s">
        <v>286</v>
      </c>
      <c r="H506" s="41">
        <v>139.425</v>
      </c>
      <c r="I506" s="39">
        <v>143</v>
      </c>
      <c r="J506" s="39">
        <v>147.7905</v>
      </c>
      <c r="K506" s="56">
        <v>143.405166666667</v>
      </c>
      <c r="L506" s="39">
        <f t="shared" si="89"/>
        <v>18.6426716666667</v>
      </c>
      <c r="M506" s="39">
        <f>F506*K506+表2[[#This Row],[合计暂定数量]]*表2[[#This Row],[税率（13%）]]</f>
        <v>972.28703</v>
      </c>
      <c r="N506" s="72">
        <v>153.59</v>
      </c>
      <c r="O506" s="57">
        <f t="shared" si="96"/>
        <v>143.405166666667</v>
      </c>
      <c r="P506" s="59">
        <f t="shared" si="90"/>
        <v>18.6426716666667</v>
      </c>
      <c r="Q506" s="75">
        <f>F506*O506+表2[[#This Row],[合计暂定数量]]*表2[[#This Row],[税率（13%）]]</f>
        <v>972.28703</v>
      </c>
      <c r="R506" s="76">
        <f t="shared" si="92"/>
        <v>0</v>
      </c>
      <c r="S506" s="77">
        <f t="shared" si="91"/>
        <v>10.1848333333333</v>
      </c>
    </row>
    <row r="507" s="27" customFormat="1" spans="1:19">
      <c r="A507" s="38">
        <f t="shared" si="99"/>
        <v>505</v>
      </c>
      <c r="B507" s="39" t="s">
        <v>526</v>
      </c>
      <c r="C507" s="39" t="s">
        <v>21</v>
      </c>
      <c r="D507" s="39" t="s">
        <v>22</v>
      </c>
      <c r="E507" s="39" t="s">
        <v>535</v>
      </c>
      <c r="F507" s="40">
        <v>6</v>
      </c>
      <c r="G507" s="39" t="s">
        <v>286</v>
      </c>
      <c r="H507" s="41">
        <v>165.75</v>
      </c>
      <c r="I507" s="39">
        <v>171</v>
      </c>
      <c r="J507" s="39">
        <v>175.695</v>
      </c>
      <c r="K507" s="56">
        <v>170.815</v>
      </c>
      <c r="L507" s="39">
        <f t="shared" si="89"/>
        <v>22.20595</v>
      </c>
      <c r="M507" s="39">
        <f>F507*K507+表2[[#This Row],[合计暂定数量]]*表2[[#This Row],[税率（13%）]]</f>
        <v>1158.1257</v>
      </c>
      <c r="N507" s="72">
        <v>168.05</v>
      </c>
      <c r="O507" s="57">
        <f t="shared" si="96"/>
        <v>168.05</v>
      </c>
      <c r="P507" s="59">
        <f t="shared" si="90"/>
        <v>21.8465</v>
      </c>
      <c r="Q507" s="75">
        <f>F507*O507+表2[[#This Row],[合计暂定数量]]*表2[[#This Row],[税率（13%）]]</f>
        <v>1141.5357</v>
      </c>
      <c r="R507" s="76">
        <f t="shared" si="92"/>
        <v>168.05</v>
      </c>
      <c r="S507" s="77">
        <f t="shared" si="91"/>
        <v>-2.76499999999996</v>
      </c>
    </row>
    <row r="508" s="27" customFormat="1" spans="1:19">
      <c r="A508" s="38">
        <f t="shared" si="99"/>
        <v>506</v>
      </c>
      <c r="B508" s="39" t="s">
        <v>526</v>
      </c>
      <c r="C508" s="39" t="s">
        <v>21</v>
      </c>
      <c r="D508" s="39" t="s">
        <v>22</v>
      </c>
      <c r="E508" s="39" t="s">
        <v>536</v>
      </c>
      <c r="F508" s="40">
        <v>6</v>
      </c>
      <c r="G508" s="39" t="s">
        <v>286</v>
      </c>
      <c r="H508" s="41">
        <v>204.75</v>
      </c>
      <c r="I508" s="39">
        <v>211</v>
      </c>
      <c r="J508" s="39">
        <v>217.035</v>
      </c>
      <c r="K508" s="56">
        <v>210.928333333333</v>
      </c>
      <c r="L508" s="39">
        <f t="shared" si="89"/>
        <v>27.4206833333333</v>
      </c>
      <c r="M508" s="39">
        <f>F508*K508+表2[[#This Row],[合计暂定数量]]*表2[[#This Row],[税率（13%）]]</f>
        <v>1430.0941</v>
      </c>
      <c r="N508" s="72">
        <v>223.15</v>
      </c>
      <c r="O508" s="57">
        <f t="shared" si="96"/>
        <v>210.928333333333</v>
      </c>
      <c r="P508" s="59">
        <f t="shared" si="90"/>
        <v>27.4206833333333</v>
      </c>
      <c r="Q508" s="75">
        <f>F508*O508+表2[[#This Row],[合计暂定数量]]*表2[[#This Row],[税率（13%）]]</f>
        <v>1430.0941</v>
      </c>
      <c r="R508" s="76">
        <f t="shared" si="92"/>
        <v>0</v>
      </c>
      <c r="S508" s="77">
        <f t="shared" si="91"/>
        <v>12.2216666666667</v>
      </c>
    </row>
    <row r="509" s="27" customFormat="1" spans="1:19">
      <c r="A509" s="38">
        <f t="shared" ref="A509:A518" si="100">ROW()-2</f>
        <v>507</v>
      </c>
      <c r="B509" s="39" t="s">
        <v>537</v>
      </c>
      <c r="C509" s="39" t="s">
        <v>21</v>
      </c>
      <c r="D509" s="39" t="s">
        <v>22</v>
      </c>
      <c r="E509" s="39" t="s">
        <v>538</v>
      </c>
      <c r="F509" s="40">
        <v>6</v>
      </c>
      <c r="G509" s="39" t="s">
        <v>286</v>
      </c>
      <c r="H509" s="41">
        <v>4.875</v>
      </c>
      <c r="I509" s="39">
        <v>4.875</v>
      </c>
      <c r="J509" s="39">
        <v>5.1675</v>
      </c>
      <c r="K509" s="56">
        <v>4.9725</v>
      </c>
      <c r="L509" s="39">
        <f t="shared" si="89"/>
        <v>0.646425</v>
      </c>
      <c r="M509" s="39">
        <f>F509*K509+表2[[#This Row],[合计暂定数量]]*表2[[#This Row],[税率（13%）]]</f>
        <v>33.71355</v>
      </c>
      <c r="N509" s="72">
        <v>5.42</v>
      </c>
      <c r="O509" s="57">
        <f t="shared" si="96"/>
        <v>4.9725</v>
      </c>
      <c r="P509" s="59">
        <f t="shared" si="90"/>
        <v>0.646425</v>
      </c>
      <c r="Q509" s="75">
        <f>F509*O509+表2[[#This Row],[合计暂定数量]]*表2[[#This Row],[税率（13%）]]</f>
        <v>33.71355</v>
      </c>
      <c r="R509" s="76">
        <f t="shared" si="92"/>
        <v>0</v>
      </c>
      <c r="S509" s="77">
        <f t="shared" si="91"/>
        <v>0.4475</v>
      </c>
    </row>
    <row r="510" s="27" customFormat="1" spans="1:19">
      <c r="A510" s="38">
        <f t="shared" si="100"/>
        <v>508</v>
      </c>
      <c r="B510" s="39" t="s">
        <v>537</v>
      </c>
      <c r="C510" s="39" t="s">
        <v>21</v>
      </c>
      <c r="D510" s="39" t="s">
        <v>22</v>
      </c>
      <c r="E510" s="39" t="s">
        <v>539</v>
      </c>
      <c r="F510" s="40">
        <v>6</v>
      </c>
      <c r="G510" s="39" t="s">
        <v>286</v>
      </c>
      <c r="H510" s="41">
        <v>6.825</v>
      </c>
      <c r="I510" s="39">
        <v>6.825</v>
      </c>
      <c r="J510" s="39">
        <v>7.2345</v>
      </c>
      <c r="K510" s="56">
        <v>6.9615</v>
      </c>
      <c r="L510" s="39">
        <f t="shared" si="89"/>
        <v>0.904995</v>
      </c>
      <c r="M510" s="39">
        <f>F510*K510+表2[[#This Row],[合计暂定数量]]*表2[[#This Row],[税率（13%）]]</f>
        <v>47.19897</v>
      </c>
      <c r="N510" s="72">
        <v>7.23</v>
      </c>
      <c r="O510" s="57">
        <f t="shared" si="96"/>
        <v>6.9615</v>
      </c>
      <c r="P510" s="59">
        <f t="shared" si="90"/>
        <v>0.904995</v>
      </c>
      <c r="Q510" s="75">
        <f>F510*O510+表2[[#This Row],[合计暂定数量]]*表2[[#This Row],[税率（13%）]]</f>
        <v>47.19897</v>
      </c>
      <c r="R510" s="76">
        <f t="shared" si="92"/>
        <v>0</v>
      </c>
      <c r="S510" s="77">
        <f t="shared" si="91"/>
        <v>0.2685</v>
      </c>
    </row>
    <row r="511" s="27" customFormat="1" spans="1:19">
      <c r="A511" s="38">
        <f t="shared" si="100"/>
        <v>509</v>
      </c>
      <c r="B511" s="39" t="s">
        <v>537</v>
      </c>
      <c r="C511" s="39" t="s">
        <v>21</v>
      </c>
      <c r="D511" s="39" t="s">
        <v>22</v>
      </c>
      <c r="E511" s="39" t="s">
        <v>540</v>
      </c>
      <c r="F511" s="40">
        <v>6</v>
      </c>
      <c r="G511" s="39" t="s">
        <v>286</v>
      </c>
      <c r="H511" s="41">
        <v>8.775</v>
      </c>
      <c r="I511" s="39">
        <v>8.775</v>
      </c>
      <c r="J511" s="39">
        <v>9.3015</v>
      </c>
      <c r="K511" s="56">
        <v>8.9505</v>
      </c>
      <c r="L511" s="39">
        <f t="shared" si="89"/>
        <v>1.163565</v>
      </c>
      <c r="M511" s="39">
        <f>F511*K511+表2[[#This Row],[合计暂定数量]]*表2[[#This Row],[税率（13%）]]</f>
        <v>60.68439</v>
      </c>
      <c r="N511" s="72">
        <v>9.04</v>
      </c>
      <c r="O511" s="57">
        <f t="shared" si="96"/>
        <v>8.9505</v>
      </c>
      <c r="P511" s="59">
        <f t="shared" si="90"/>
        <v>1.163565</v>
      </c>
      <c r="Q511" s="75">
        <f>F511*O511+表2[[#This Row],[合计暂定数量]]*表2[[#This Row],[税率（13%）]]</f>
        <v>60.68439</v>
      </c>
      <c r="R511" s="76">
        <f t="shared" si="92"/>
        <v>0</v>
      </c>
      <c r="S511" s="77">
        <f t="shared" si="91"/>
        <v>0.0894999999999992</v>
      </c>
    </row>
    <row r="512" s="27" customFormat="1" spans="1:19">
      <c r="A512" s="38">
        <f t="shared" si="100"/>
        <v>510</v>
      </c>
      <c r="B512" s="39" t="s">
        <v>541</v>
      </c>
      <c r="C512" s="39" t="s">
        <v>21</v>
      </c>
      <c r="D512" s="39" t="s">
        <v>22</v>
      </c>
      <c r="E512" s="39" t="s">
        <v>542</v>
      </c>
      <c r="F512" s="40">
        <v>6</v>
      </c>
      <c r="G512" s="39" t="s">
        <v>286</v>
      </c>
      <c r="H512" s="41">
        <v>6.825</v>
      </c>
      <c r="I512" s="39">
        <v>6.825</v>
      </c>
      <c r="J512" s="39">
        <v>7.2345</v>
      </c>
      <c r="K512" s="56">
        <v>6.9615</v>
      </c>
      <c r="L512" s="39">
        <f t="shared" si="89"/>
        <v>0.904995</v>
      </c>
      <c r="M512" s="39">
        <f>F512*K512+表2[[#This Row],[合计暂定数量]]*表2[[#This Row],[税率（13%）]]</f>
        <v>47.19897</v>
      </c>
      <c r="N512" s="72">
        <v>7.23</v>
      </c>
      <c r="O512" s="57">
        <f t="shared" si="96"/>
        <v>6.9615</v>
      </c>
      <c r="P512" s="59">
        <f t="shared" si="90"/>
        <v>0.904995</v>
      </c>
      <c r="Q512" s="75">
        <f>F512*O512+表2[[#This Row],[合计暂定数量]]*表2[[#This Row],[税率（13%）]]</f>
        <v>47.19897</v>
      </c>
      <c r="R512" s="76">
        <f t="shared" si="92"/>
        <v>0</v>
      </c>
      <c r="S512" s="77">
        <f t="shared" si="91"/>
        <v>0.2685</v>
      </c>
    </row>
    <row r="513" s="27" customFormat="1" spans="1:19">
      <c r="A513" s="38">
        <f t="shared" si="100"/>
        <v>511</v>
      </c>
      <c r="B513" s="39" t="s">
        <v>541</v>
      </c>
      <c r="C513" s="39" t="s">
        <v>21</v>
      </c>
      <c r="D513" s="39" t="s">
        <v>22</v>
      </c>
      <c r="E513" s="39" t="s">
        <v>543</v>
      </c>
      <c r="F513" s="40">
        <v>6</v>
      </c>
      <c r="G513" s="39" t="s">
        <v>286</v>
      </c>
      <c r="H513" s="41">
        <v>7.8</v>
      </c>
      <c r="I513" s="39">
        <v>7.8</v>
      </c>
      <c r="J513" s="39">
        <v>8.268</v>
      </c>
      <c r="K513" s="56">
        <v>7.956</v>
      </c>
      <c r="L513" s="39">
        <f t="shared" si="89"/>
        <v>1.03428</v>
      </c>
      <c r="M513" s="39">
        <f>F513*K513+表2[[#This Row],[合计暂定数量]]*表2[[#This Row],[税率（13%）]]</f>
        <v>53.94168</v>
      </c>
      <c r="N513" s="72">
        <v>7.88</v>
      </c>
      <c r="O513" s="57">
        <f t="shared" si="96"/>
        <v>7.88</v>
      </c>
      <c r="P513" s="59">
        <f t="shared" si="90"/>
        <v>1.0244</v>
      </c>
      <c r="Q513" s="75">
        <f>F513*O513+表2[[#This Row],[合计暂定数量]]*表2[[#This Row],[税率（13%）]]</f>
        <v>53.48568</v>
      </c>
      <c r="R513" s="76">
        <f t="shared" si="92"/>
        <v>7.88</v>
      </c>
      <c r="S513" s="77">
        <f t="shared" si="91"/>
        <v>-0.0760000000000005</v>
      </c>
    </row>
    <row r="514" s="27" customFormat="1" spans="1:19">
      <c r="A514" s="38">
        <f t="shared" si="100"/>
        <v>512</v>
      </c>
      <c r="B514" s="39" t="s">
        <v>541</v>
      </c>
      <c r="C514" s="39" t="s">
        <v>21</v>
      </c>
      <c r="D514" s="39" t="s">
        <v>22</v>
      </c>
      <c r="E514" s="39" t="s">
        <v>544</v>
      </c>
      <c r="F514" s="40">
        <v>6</v>
      </c>
      <c r="G514" s="39" t="s">
        <v>286</v>
      </c>
      <c r="H514" s="41">
        <v>8.775</v>
      </c>
      <c r="I514" s="39">
        <v>8.775</v>
      </c>
      <c r="J514" s="39">
        <v>9.3015</v>
      </c>
      <c r="K514" s="56">
        <v>8.9505</v>
      </c>
      <c r="L514" s="39">
        <f t="shared" si="89"/>
        <v>1.163565</v>
      </c>
      <c r="M514" s="39">
        <f>F514*K514+表2[[#This Row],[合计暂定数量]]*表2[[#This Row],[税率（13%）]]</f>
        <v>60.68439</v>
      </c>
      <c r="N514" s="72">
        <v>7.23</v>
      </c>
      <c r="O514" s="57">
        <f t="shared" si="96"/>
        <v>7.23</v>
      </c>
      <c r="P514" s="59">
        <f t="shared" si="90"/>
        <v>0.9399</v>
      </c>
      <c r="Q514" s="75">
        <f>F514*O514+表2[[#This Row],[合计暂定数量]]*表2[[#This Row],[税率（13%）]]</f>
        <v>50.36139</v>
      </c>
      <c r="R514" s="76">
        <f t="shared" si="92"/>
        <v>7.23</v>
      </c>
      <c r="S514" s="77">
        <f t="shared" si="91"/>
        <v>-1.7205</v>
      </c>
    </row>
    <row r="515" s="27" customFormat="1" spans="1:19">
      <c r="A515" s="38">
        <f t="shared" si="100"/>
        <v>513</v>
      </c>
      <c r="B515" s="39" t="s">
        <v>541</v>
      </c>
      <c r="C515" s="39" t="s">
        <v>21</v>
      </c>
      <c r="D515" s="39" t="s">
        <v>22</v>
      </c>
      <c r="E515" s="39" t="s">
        <v>545</v>
      </c>
      <c r="F515" s="40">
        <v>6</v>
      </c>
      <c r="G515" s="39" t="s">
        <v>286</v>
      </c>
      <c r="H515" s="41">
        <v>14.625</v>
      </c>
      <c r="I515" s="39">
        <v>17</v>
      </c>
      <c r="J515" s="39">
        <v>15.5025</v>
      </c>
      <c r="K515" s="56">
        <v>15.7091666666667</v>
      </c>
      <c r="L515" s="39">
        <f t="shared" si="89"/>
        <v>2.04219166666667</v>
      </c>
      <c r="M515" s="39">
        <f>F515*K515+表2[[#This Row],[合计暂定数量]]*表2[[#This Row],[税率（13%）]]</f>
        <v>106.50815</v>
      </c>
      <c r="N515" s="72">
        <v>11.73</v>
      </c>
      <c r="O515" s="57">
        <f t="shared" si="96"/>
        <v>11.73</v>
      </c>
      <c r="P515" s="59">
        <f t="shared" si="90"/>
        <v>1.5249</v>
      </c>
      <c r="Q515" s="75">
        <f>F515*O515+表2[[#This Row],[合计暂定数量]]*表2[[#This Row],[税率（13%）]]</f>
        <v>82.63315</v>
      </c>
      <c r="R515" s="76">
        <f t="shared" si="92"/>
        <v>11.73</v>
      </c>
      <c r="S515" s="77">
        <f t="shared" si="91"/>
        <v>-3.97916666666667</v>
      </c>
    </row>
    <row r="516" s="27" customFormat="1" spans="1:19">
      <c r="A516" s="38">
        <f t="shared" si="100"/>
        <v>514</v>
      </c>
      <c r="B516" s="39" t="s">
        <v>541</v>
      </c>
      <c r="C516" s="39" t="s">
        <v>21</v>
      </c>
      <c r="D516" s="39" t="s">
        <v>22</v>
      </c>
      <c r="E516" s="39" t="s">
        <v>546</v>
      </c>
      <c r="F516" s="40">
        <v>6</v>
      </c>
      <c r="G516" s="39" t="s">
        <v>286</v>
      </c>
      <c r="H516" s="41">
        <v>9.75</v>
      </c>
      <c r="I516" s="39">
        <v>9.75</v>
      </c>
      <c r="J516" s="39">
        <v>10.335</v>
      </c>
      <c r="K516" s="56">
        <v>9.945</v>
      </c>
      <c r="L516" s="39">
        <f t="shared" ref="L516:L579" si="101">K516*0.13</f>
        <v>1.29285</v>
      </c>
      <c r="M516" s="39">
        <f>F516*K516+表2[[#This Row],[合计暂定数量]]*表2[[#This Row],[税率（13%）]]</f>
        <v>67.4271</v>
      </c>
      <c r="N516" s="72">
        <v>12.65</v>
      </c>
      <c r="O516" s="57">
        <f t="shared" si="96"/>
        <v>9.945</v>
      </c>
      <c r="P516" s="59">
        <f t="shared" ref="P516:P579" si="102">O516*0.13</f>
        <v>1.29285</v>
      </c>
      <c r="Q516" s="75">
        <f>F516*O516+表2[[#This Row],[合计暂定数量]]*表2[[#This Row],[税率（13%）]]</f>
        <v>67.4271</v>
      </c>
      <c r="R516" s="76">
        <f t="shared" ref="R516:R579" si="103">IF(K516&gt;N516,N516,0)</f>
        <v>0</v>
      </c>
      <c r="S516" s="77">
        <f t="shared" ref="S516:S579" si="104">N516-K516</f>
        <v>2.705</v>
      </c>
    </row>
    <row r="517" s="27" customFormat="1" spans="1:19">
      <c r="A517" s="38">
        <f t="shared" si="100"/>
        <v>515</v>
      </c>
      <c r="B517" s="39" t="s">
        <v>541</v>
      </c>
      <c r="C517" s="39" t="s">
        <v>21</v>
      </c>
      <c r="D517" s="39" t="s">
        <v>22</v>
      </c>
      <c r="E517" s="39" t="s">
        <v>547</v>
      </c>
      <c r="F517" s="40">
        <v>6</v>
      </c>
      <c r="G517" s="39" t="s">
        <v>286</v>
      </c>
      <c r="H517" s="41">
        <v>17.55</v>
      </c>
      <c r="I517" s="39">
        <v>20</v>
      </c>
      <c r="J517" s="39">
        <v>18.603</v>
      </c>
      <c r="K517" s="56">
        <v>18.7176666666667</v>
      </c>
      <c r="L517" s="39">
        <f t="shared" si="101"/>
        <v>2.43329666666667</v>
      </c>
      <c r="M517" s="39">
        <f>F517*K517+表2[[#This Row],[合计暂定数量]]*表2[[#This Row],[税率（13%）]]</f>
        <v>126.90578</v>
      </c>
      <c r="N517" s="72">
        <v>14.46</v>
      </c>
      <c r="O517" s="57">
        <f t="shared" si="96"/>
        <v>14.46</v>
      </c>
      <c r="P517" s="59">
        <f t="shared" si="102"/>
        <v>1.8798</v>
      </c>
      <c r="Q517" s="75">
        <f>F517*O517+表2[[#This Row],[合计暂定数量]]*表2[[#This Row],[税率（13%）]]</f>
        <v>101.35978</v>
      </c>
      <c r="R517" s="76">
        <f t="shared" si="103"/>
        <v>14.46</v>
      </c>
      <c r="S517" s="77">
        <f t="shared" si="104"/>
        <v>-4.25766666666667</v>
      </c>
    </row>
    <row r="518" s="27" customFormat="1" spans="1:19">
      <c r="A518" s="38">
        <f t="shared" si="100"/>
        <v>516</v>
      </c>
      <c r="B518" s="39" t="s">
        <v>541</v>
      </c>
      <c r="C518" s="39" t="s">
        <v>21</v>
      </c>
      <c r="D518" s="39" t="s">
        <v>22</v>
      </c>
      <c r="E518" s="39" t="s">
        <v>548</v>
      </c>
      <c r="F518" s="40">
        <v>6</v>
      </c>
      <c r="G518" s="39" t="s">
        <v>286</v>
      </c>
      <c r="H518" s="41">
        <v>20.475</v>
      </c>
      <c r="I518" s="39">
        <v>21</v>
      </c>
      <c r="J518" s="39">
        <v>21.7035</v>
      </c>
      <c r="K518" s="56">
        <v>21.0595</v>
      </c>
      <c r="L518" s="39">
        <f t="shared" si="101"/>
        <v>2.737735</v>
      </c>
      <c r="M518" s="39">
        <f>F518*K518+表2[[#This Row],[合计暂定数量]]*表2[[#This Row],[税率（13%）]]</f>
        <v>142.78341</v>
      </c>
      <c r="N518" s="72">
        <v>17.53</v>
      </c>
      <c r="O518" s="57">
        <f t="shared" si="96"/>
        <v>17.53</v>
      </c>
      <c r="P518" s="59">
        <f t="shared" si="102"/>
        <v>2.2789</v>
      </c>
      <c r="Q518" s="75">
        <f>F518*O518+表2[[#This Row],[合计暂定数量]]*表2[[#This Row],[税率（13%）]]</f>
        <v>121.60641</v>
      </c>
      <c r="R518" s="76">
        <f t="shared" si="103"/>
        <v>17.53</v>
      </c>
      <c r="S518" s="77">
        <f t="shared" si="104"/>
        <v>-3.5295</v>
      </c>
    </row>
    <row r="519" s="27" customFormat="1" spans="1:19">
      <c r="A519" s="38">
        <f t="shared" ref="A519:A528" si="105">ROW()-2</f>
        <v>517</v>
      </c>
      <c r="B519" s="39" t="s">
        <v>541</v>
      </c>
      <c r="C519" s="39" t="s">
        <v>21</v>
      </c>
      <c r="D519" s="39" t="s">
        <v>22</v>
      </c>
      <c r="E519" s="39" t="s">
        <v>549</v>
      </c>
      <c r="F519" s="40">
        <v>6</v>
      </c>
      <c r="G519" s="39" t="s">
        <v>286</v>
      </c>
      <c r="H519" s="41">
        <v>19.5</v>
      </c>
      <c r="I519" s="39">
        <v>22</v>
      </c>
      <c r="J519" s="39">
        <v>20.67</v>
      </c>
      <c r="K519" s="56">
        <v>20.7233333333333</v>
      </c>
      <c r="L519" s="39">
        <f t="shared" si="101"/>
        <v>2.69403333333333</v>
      </c>
      <c r="M519" s="39">
        <f>F519*K519+表2[[#This Row],[合计暂定数量]]*表2[[#This Row],[税率（13%）]]</f>
        <v>140.5042</v>
      </c>
      <c r="N519" s="72">
        <v>14.46</v>
      </c>
      <c r="O519" s="57">
        <f t="shared" si="96"/>
        <v>14.46</v>
      </c>
      <c r="P519" s="59">
        <f t="shared" si="102"/>
        <v>1.8798</v>
      </c>
      <c r="Q519" s="75">
        <f>F519*O519+表2[[#This Row],[合计暂定数量]]*表2[[#This Row],[税率（13%）]]</f>
        <v>102.9242</v>
      </c>
      <c r="R519" s="76">
        <f t="shared" si="103"/>
        <v>14.46</v>
      </c>
      <c r="S519" s="77">
        <f t="shared" si="104"/>
        <v>-6.26333333333333</v>
      </c>
    </row>
    <row r="520" s="27" customFormat="1" spans="1:19">
      <c r="A520" s="38">
        <f t="shared" si="105"/>
        <v>518</v>
      </c>
      <c r="B520" s="39" t="s">
        <v>541</v>
      </c>
      <c r="C520" s="39" t="s">
        <v>21</v>
      </c>
      <c r="D520" s="39" t="s">
        <v>22</v>
      </c>
      <c r="E520" s="39" t="s">
        <v>550</v>
      </c>
      <c r="F520" s="40">
        <v>6</v>
      </c>
      <c r="G520" s="39" t="s">
        <v>286</v>
      </c>
      <c r="H520" s="41">
        <v>23.4</v>
      </c>
      <c r="I520" s="39">
        <v>24</v>
      </c>
      <c r="J520" s="39">
        <v>24.804</v>
      </c>
      <c r="K520" s="56">
        <v>24.068</v>
      </c>
      <c r="L520" s="39">
        <f t="shared" si="101"/>
        <v>3.12884</v>
      </c>
      <c r="M520" s="39">
        <f>F520*K520+表2[[#This Row],[合计暂定数量]]*表2[[#This Row],[税率（13%）]]</f>
        <v>163.18104</v>
      </c>
      <c r="N520" s="72">
        <v>19.73</v>
      </c>
      <c r="O520" s="57">
        <f t="shared" si="96"/>
        <v>19.73</v>
      </c>
      <c r="P520" s="59">
        <f t="shared" si="102"/>
        <v>2.5649</v>
      </c>
      <c r="Q520" s="75">
        <f>F520*O520+表2[[#This Row],[合计暂定数量]]*表2[[#This Row],[税率（13%）]]</f>
        <v>137.15304</v>
      </c>
      <c r="R520" s="76">
        <f t="shared" si="103"/>
        <v>19.73</v>
      </c>
      <c r="S520" s="77">
        <f t="shared" si="104"/>
        <v>-4.338</v>
      </c>
    </row>
    <row r="521" s="27" customFormat="1" spans="1:19">
      <c r="A521" s="38">
        <f t="shared" si="105"/>
        <v>519</v>
      </c>
      <c r="B521" s="39" t="s">
        <v>541</v>
      </c>
      <c r="C521" s="39" t="s">
        <v>21</v>
      </c>
      <c r="D521" s="39" t="s">
        <v>22</v>
      </c>
      <c r="E521" s="39" t="s">
        <v>551</v>
      </c>
      <c r="F521" s="40">
        <v>6</v>
      </c>
      <c r="G521" s="39" t="s">
        <v>286</v>
      </c>
      <c r="H521" s="41">
        <v>24.375</v>
      </c>
      <c r="I521" s="39">
        <v>25</v>
      </c>
      <c r="J521" s="39">
        <v>25.8375</v>
      </c>
      <c r="K521" s="56">
        <v>25.0708333333333</v>
      </c>
      <c r="L521" s="39">
        <f t="shared" si="101"/>
        <v>3.25920833333333</v>
      </c>
      <c r="M521" s="39">
        <f>F521*K521+表2[[#This Row],[合计暂定数量]]*表2[[#This Row],[税率（13%）]]</f>
        <v>169.98025</v>
      </c>
      <c r="N521" s="72">
        <v>17.15</v>
      </c>
      <c r="O521" s="57">
        <f t="shared" si="96"/>
        <v>17.15</v>
      </c>
      <c r="P521" s="59">
        <f t="shared" si="102"/>
        <v>2.2295</v>
      </c>
      <c r="Q521" s="75">
        <f>F521*O521+表2[[#This Row],[合计暂定数量]]*表2[[#This Row],[税率（13%）]]</f>
        <v>122.45525</v>
      </c>
      <c r="R521" s="76">
        <f t="shared" si="103"/>
        <v>17.15</v>
      </c>
      <c r="S521" s="77">
        <f t="shared" si="104"/>
        <v>-7.92083333333334</v>
      </c>
    </row>
    <row r="522" s="27" customFormat="1" spans="1:19">
      <c r="A522" s="38">
        <f t="shared" si="105"/>
        <v>520</v>
      </c>
      <c r="B522" s="39" t="s">
        <v>541</v>
      </c>
      <c r="C522" s="39" t="s">
        <v>21</v>
      </c>
      <c r="D522" s="39" t="s">
        <v>22</v>
      </c>
      <c r="E522" s="39" t="s">
        <v>552</v>
      </c>
      <c r="F522" s="40">
        <v>6</v>
      </c>
      <c r="G522" s="39" t="s">
        <v>286</v>
      </c>
      <c r="H522" s="41">
        <v>29.25</v>
      </c>
      <c r="I522" s="39">
        <v>30</v>
      </c>
      <c r="J522" s="39">
        <v>31.005</v>
      </c>
      <c r="K522" s="56">
        <v>30.085</v>
      </c>
      <c r="L522" s="39">
        <f t="shared" si="101"/>
        <v>3.91105</v>
      </c>
      <c r="M522" s="39">
        <f>F522*K522+表2[[#This Row],[合计暂定数量]]*表2[[#This Row],[税率（13%）]]</f>
        <v>203.9763</v>
      </c>
      <c r="N522" s="72">
        <v>45.79</v>
      </c>
      <c r="O522" s="57">
        <f t="shared" si="96"/>
        <v>30.085</v>
      </c>
      <c r="P522" s="59">
        <f t="shared" si="102"/>
        <v>3.91105</v>
      </c>
      <c r="Q522" s="75">
        <f>F522*O522+表2[[#This Row],[合计暂定数量]]*表2[[#This Row],[税率（13%）]]</f>
        <v>203.9763</v>
      </c>
      <c r="R522" s="76">
        <f t="shared" si="103"/>
        <v>0</v>
      </c>
      <c r="S522" s="77">
        <f t="shared" si="104"/>
        <v>15.705</v>
      </c>
    </row>
    <row r="523" s="27" customFormat="1" spans="1:19">
      <c r="A523" s="38">
        <f t="shared" si="105"/>
        <v>521</v>
      </c>
      <c r="B523" s="39" t="s">
        <v>541</v>
      </c>
      <c r="C523" s="39" t="s">
        <v>21</v>
      </c>
      <c r="D523" s="39" t="s">
        <v>22</v>
      </c>
      <c r="E523" s="39" t="s">
        <v>553</v>
      </c>
      <c r="F523" s="40">
        <v>6</v>
      </c>
      <c r="G523" s="39" t="s">
        <v>286</v>
      </c>
      <c r="H523" s="41">
        <v>48.75</v>
      </c>
      <c r="I523" s="39">
        <v>50</v>
      </c>
      <c r="J523" s="39">
        <v>51.675</v>
      </c>
      <c r="K523" s="56">
        <v>50.1416666666667</v>
      </c>
      <c r="L523" s="39">
        <f t="shared" si="101"/>
        <v>6.51841666666667</v>
      </c>
      <c r="M523" s="39">
        <f>F523*K523+表2[[#This Row],[合计暂定数量]]*表2[[#This Row],[税率（13%）]]</f>
        <v>339.9605</v>
      </c>
      <c r="N523" s="72">
        <v>49.87</v>
      </c>
      <c r="O523" s="57">
        <f t="shared" si="96"/>
        <v>49.87</v>
      </c>
      <c r="P523" s="59">
        <f t="shared" si="102"/>
        <v>6.4831</v>
      </c>
      <c r="Q523" s="75">
        <f>F523*O523+表2[[#This Row],[合计暂定数量]]*表2[[#This Row],[税率（13%）]]</f>
        <v>338.3305</v>
      </c>
      <c r="R523" s="76">
        <f t="shared" si="103"/>
        <v>49.87</v>
      </c>
      <c r="S523" s="77">
        <f t="shared" si="104"/>
        <v>-0.271666666666675</v>
      </c>
    </row>
    <row r="524" s="27" customFormat="1" spans="1:19">
      <c r="A524" s="38">
        <f t="shared" si="105"/>
        <v>522</v>
      </c>
      <c r="B524" s="39" t="s">
        <v>541</v>
      </c>
      <c r="C524" s="39" t="s">
        <v>21</v>
      </c>
      <c r="D524" s="39" t="s">
        <v>22</v>
      </c>
      <c r="E524" s="39" t="s">
        <v>554</v>
      </c>
      <c r="F524" s="40">
        <v>6</v>
      </c>
      <c r="G524" s="39" t="s">
        <v>286</v>
      </c>
      <c r="H524" s="41">
        <v>35.1</v>
      </c>
      <c r="I524" s="39">
        <v>36</v>
      </c>
      <c r="J524" s="39">
        <v>37.206</v>
      </c>
      <c r="K524" s="56">
        <v>36.102</v>
      </c>
      <c r="L524" s="39">
        <f t="shared" si="101"/>
        <v>4.69326</v>
      </c>
      <c r="M524" s="39">
        <f>F524*K524+表2[[#This Row],[合计暂定数量]]*表2[[#This Row],[税率（13%）]]</f>
        <v>244.77156</v>
      </c>
      <c r="N524" s="72">
        <v>32.53</v>
      </c>
      <c r="O524" s="57">
        <f t="shared" si="96"/>
        <v>32.53</v>
      </c>
      <c r="P524" s="59">
        <f t="shared" si="102"/>
        <v>4.2289</v>
      </c>
      <c r="Q524" s="75">
        <f>F524*O524+表2[[#This Row],[合计暂定数量]]*表2[[#This Row],[税率（13%）]]</f>
        <v>223.33956</v>
      </c>
      <c r="R524" s="76">
        <f t="shared" si="103"/>
        <v>32.53</v>
      </c>
      <c r="S524" s="77">
        <f t="shared" si="104"/>
        <v>-3.572</v>
      </c>
    </row>
    <row r="525" s="27" customFormat="1" spans="1:19">
      <c r="A525" s="38">
        <f t="shared" si="105"/>
        <v>523</v>
      </c>
      <c r="B525" s="39" t="s">
        <v>541</v>
      </c>
      <c r="C525" s="39" t="s">
        <v>21</v>
      </c>
      <c r="D525" s="39" t="s">
        <v>22</v>
      </c>
      <c r="E525" s="39" t="s">
        <v>555</v>
      </c>
      <c r="F525" s="40">
        <v>6</v>
      </c>
      <c r="G525" s="39" t="s">
        <v>286</v>
      </c>
      <c r="H525" s="41">
        <v>78</v>
      </c>
      <c r="I525" s="39">
        <v>80</v>
      </c>
      <c r="J525" s="39">
        <v>82.68</v>
      </c>
      <c r="K525" s="56">
        <v>80.2266666666667</v>
      </c>
      <c r="L525" s="39">
        <f t="shared" si="101"/>
        <v>10.4294666666667</v>
      </c>
      <c r="M525" s="39">
        <f>F525*K525+表2[[#This Row],[合计暂定数量]]*表2[[#This Row],[税率（13%）]]</f>
        <v>543.9368</v>
      </c>
      <c r="N525" s="72">
        <v>80.01</v>
      </c>
      <c r="O525" s="57">
        <f t="shared" si="96"/>
        <v>80.01</v>
      </c>
      <c r="P525" s="59">
        <f t="shared" si="102"/>
        <v>10.4013</v>
      </c>
      <c r="Q525" s="75">
        <f>F525*O525+表2[[#This Row],[合计暂定数量]]*表2[[#This Row],[税率（13%）]]</f>
        <v>542.6368</v>
      </c>
      <c r="R525" s="76">
        <f t="shared" si="103"/>
        <v>80.01</v>
      </c>
      <c r="S525" s="77">
        <f t="shared" si="104"/>
        <v>-0.216666666666669</v>
      </c>
    </row>
    <row r="526" s="27" customFormat="1" spans="1:19">
      <c r="A526" s="38">
        <f t="shared" si="105"/>
        <v>524</v>
      </c>
      <c r="B526" s="39" t="s">
        <v>541</v>
      </c>
      <c r="C526" s="39" t="s">
        <v>21</v>
      </c>
      <c r="D526" s="39" t="s">
        <v>22</v>
      </c>
      <c r="E526" s="39" t="s">
        <v>556</v>
      </c>
      <c r="F526" s="40">
        <v>6</v>
      </c>
      <c r="G526" s="39" t="s">
        <v>286</v>
      </c>
      <c r="H526" s="41">
        <v>41.925</v>
      </c>
      <c r="I526" s="39">
        <v>43</v>
      </c>
      <c r="J526" s="39">
        <v>44.4405</v>
      </c>
      <c r="K526" s="56">
        <v>43.1218333333333</v>
      </c>
      <c r="L526" s="39">
        <f t="shared" si="101"/>
        <v>5.60583833333333</v>
      </c>
      <c r="M526" s="39">
        <f>F526*K526+表2[[#This Row],[合计暂定数量]]*表2[[#This Row],[税率（13%）]]</f>
        <v>292.36603</v>
      </c>
      <c r="N526" s="72">
        <v>40.67</v>
      </c>
      <c r="O526" s="57">
        <f t="shared" si="96"/>
        <v>40.67</v>
      </c>
      <c r="P526" s="59">
        <f t="shared" si="102"/>
        <v>5.2871</v>
      </c>
      <c r="Q526" s="75">
        <f>F526*O526+表2[[#This Row],[合计暂定数量]]*表2[[#This Row],[税率（13%）]]</f>
        <v>277.65503</v>
      </c>
      <c r="R526" s="76">
        <f t="shared" si="103"/>
        <v>40.67</v>
      </c>
      <c r="S526" s="77">
        <f t="shared" si="104"/>
        <v>-2.45183333333333</v>
      </c>
    </row>
    <row r="527" s="27" customFormat="1" spans="1:19">
      <c r="A527" s="38">
        <f t="shared" si="105"/>
        <v>525</v>
      </c>
      <c r="B527" s="39" t="s">
        <v>541</v>
      </c>
      <c r="C527" s="39" t="s">
        <v>21</v>
      </c>
      <c r="D527" s="39" t="s">
        <v>22</v>
      </c>
      <c r="E527" s="39" t="s">
        <v>557</v>
      </c>
      <c r="F527" s="40">
        <v>6</v>
      </c>
      <c r="G527" s="39" t="s">
        <v>286</v>
      </c>
      <c r="H527" s="41">
        <v>107.25</v>
      </c>
      <c r="I527" s="39">
        <v>110</v>
      </c>
      <c r="J527" s="39">
        <v>113.685</v>
      </c>
      <c r="K527" s="56">
        <v>110.311666666667</v>
      </c>
      <c r="L527" s="39">
        <f t="shared" si="101"/>
        <v>14.3405166666667</v>
      </c>
      <c r="M527" s="39">
        <f>F527*K527+表2[[#This Row],[合计暂定数量]]*表2[[#This Row],[税率（13%）]]</f>
        <v>747.9131</v>
      </c>
      <c r="N527" s="72">
        <v>91.53</v>
      </c>
      <c r="O527" s="57">
        <f t="shared" si="96"/>
        <v>91.53</v>
      </c>
      <c r="P527" s="59">
        <f t="shared" si="102"/>
        <v>11.8989</v>
      </c>
      <c r="Q527" s="75">
        <f>F527*O527+表2[[#This Row],[合计暂定数量]]*表2[[#This Row],[税率（13%）]]</f>
        <v>635.2231</v>
      </c>
      <c r="R527" s="76">
        <f t="shared" si="103"/>
        <v>91.53</v>
      </c>
      <c r="S527" s="77">
        <f t="shared" si="104"/>
        <v>-18.7816666666667</v>
      </c>
    </row>
    <row r="528" s="27" customFormat="1" spans="1:19">
      <c r="A528" s="38">
        <f t="shared" si="105"/>
        <v>526</v>
      </c>
      <c r="B528" s="39" t="s">
        <v>541</v>
      </c>
      <c r="C528" s="39" t="s">
        <v>21</v>
      </c>
      <c r="D528" s="39" t="s">
        <v>22</v>
      </c>
      <c r="E528" s="39" t="s">
        <v>558</v>
      </c>
      <c r="F528" s="40">
        <v>6</v>
      </c>
      <c r="G528" s="39" t="s">
        <v>286</v>
      </c>
      <c r="H528" s="41">
        <v>48.75</v>
      </c>
      <c r="I528" s="39">
        <v>50</v>
      </c>
      <c r="J528" s="39">
        <v>51.675</v>
      </c>
      <c r="K528" s="56">
        <v>50.1416666666667</v>
      </c>
      <c r="L528" s="39">
        <f t="shared" si="101"/>
        <v>6.51841666666667</v>
      </c>
      <c r="M528" s="39">
        <f>F528*K528+表2[[#This Row],[合计暂定数量]]*表2[[#This Row],[税率（13%）]]</f>
        <v>339.9605</v>
      </c>
      <c r="N528" s="72">
        <v>46.09</v>
      </c>
      <c r="O528" s="57">
        <f t="shared" si="96"/>
        <v>46.09</v>
      </c>
      <c r="P528" s="59">
        <f t="shared" si="102"/>
        <v>5.9917</v>
      </c>
      <c r="Q528" s="75">
        <f>F528*O528+表2[[#This Row],[合计暂定数量]]*表2[[#This Row],[税率（13%）]]</f>
        <v>315.6505</v>
      </c>
      <c r="R528" s="76">
        <f t="shared" si="103"/>
        <v>46.09</v>
      </c>
      <c r="S528" s="77">
        <f t="shared" si="104"/>
        <v>-4.05166666666667</v>
      </c>
    </row>
    <row r="529" s="27" customFormat="1" spans="1:19">
      <c r="A529" s="38">
        <f t="shared" ref="A529:A562" si="106">ROW()-2</f>
        <v>527</v>
      </c>
      <c r="B529" s="39" t="s">
        <v>541</v>
      </c>
      <c r="C529" s="39" t="s">
        <v>21</v>
      </c>
      <c r="D529" s="39" t="s">
        <v>22</v>
      </c>
      <c r="E529" s="39" t="s">
        <v>559</v>
      </c>
      <c r="F529" s="40">
        <v>6</v>
      </c>
      <c r="G529" s="39" t="s">
        <v>286</v>
      </c>
      <c r="H529" s="41">
        <v>146.25</v>
      </c>
      <c r="I529" s="39">
        <v>150</v>
      </c>
      <c r="J529" s="39">
        <v>155.025</v>
      </c>
      <c r="K529" s="56">
        <v>150.425</v>
      </c>
      <c r="L529" s="39">
        <f t="shared" si="101"/>
        <v>19.55525</v>
      </c>
      <c r="M529" s="39">
        <f>F529*K529+表2[[#This Row],[合计暂定数量]]*表2[[#This Row],[税率（13%）]]</f>
        <v>1019.8815</v>
      </c>
      <c r="N529" s="72">
        <v>136.74</v>
      </c>
      <c r="O529" s="57">
        <f t="shared" si="96"/>
        <v>136.74</v>
      </c>
      <c r="P529" s="59">
        <f t="shared" si="102"/>
        <v>17.7762</v>
      </c>
      <c r="Q529" s="75">
        <f>F529*O529+表2[[#This Row],[合计暂定数量]]*表2[[#This Row],[税率（13%）]]</f>
        <v>937.7715</v>
      </c>
      <c r="R529" s="76">
        <f t="shared" si="103"/>
        <v>136.74</v>
      </c>
      <c r="S529" s="77">
        <f t="shared" si="104"/>
        <v>-13.685</v>
      </c>
    </row>
    <row r="530" s="27" customFormat="1" spans="1:19">
      <c r="A530" s="38">
        <f t="shared" si="106"/>
        <v>528</v>
      </c>
      <c r="B530" s="39" t="s">
        <v>541</v>
      </c>
      <c r="C530" s="39" t="s">
        <v>21</v>
      </c>
      <c r="D530" s="39" t="s">
        <v>22</v>
      </c>
      <c r="E530" s="39" t="s">
        <v>560</v>
      </c>
      <c r="F530" s="40">
        <v>6</v>
      </c>
      <c r="G530" s="39" t="s">
        <v>286</v>
      </c>
      <c r="H530" s="41">
        <v>58.5</v>
      </c>
      <c r="I530" s="39">
        <v>60</v>
      </c>
      <c r="J530" s="39">
        <v>62.01</v>
      </c>
      <c r="K530" s="56">
        <v>60.17</v>
      </c>
      <c r="L530" s="39">
        <f t="shared" si="101"/>
        <v>7.8221</v>
      </c>
      <c r="M530" s="39">
        <f>F530*K530+表2[[#This Row],[合计暂定数量]]*表2[[#This Row],[税率（13%）]]</f>
        <v>407.9526</v>
      </c>
      <c r="N530" s="72">
        <v>63.25</v>
      </c>
      <c r="O530" s="57">
        <f t="shared" si="96"/>
        <v>60.17</v>
      </c>
      <c r="P530" s="59">
        <f t="shared" si="102"/>
        <v>7.8221</v>
      </c>
      <c r="Q530" s="75">
        <f>F530*O530+表2[[#This Row],[合计暂定数量]]*表2[[#This Row],[税率（13%）]]</f>
        <v>407.9526</v>
      </c>
      <c r="R530" s="76">
        <f t="shared" si="103"/>
        <v>0</v>
      </c>
      <c r="S530" s="77">
        <f t="shared" si="104"/>
        <v>3.08000000000001</v>
      </c>
    </row>
    <row r="531" s="27" customFormat="1" spans="1:19">
      <c r="A531" s="38">
        <f t="shared" si="106"/>
        <v>529</v>
      </c>
      <c r="B531" s="39" t="s">
        <v>541</v>
      </c>
      <c r="C531" s="56" t="s">
        <v>21</v>
      </c>
      <c r="D531" s="39" t="s">
        <v>22</v>
      </c>
      <c r="E531" s="39" t="s">
        <v>561</v>
      </c>
      <c r="F531" s="40">
        <v>6</v>
      </c>
      <c r="G531" s="39" t="s">
        <v>286</v>
      </c>
      <c r="H531" s="41">
        <v>160.875</v>
      </c>
      <c r="I531" s="39">
        <v>166</v>
      </c>
      <c r="J531" s="39">
        <v>170.5275</v>
      </c>
      <c r="K531" s="56">
        <v>165.800833333333</v>
      </c>
      <c r="L531" s="39">
        <f t="shared" si="101"/>
        <v>21.5541083333333</v>
      </c>
      <c r="M531" s="39">
        <f>F531*K531+表2[[#This Row],[合计暂定数量]]*表2[[#This Row],[税率（13%）]]</f>
        <v>1124.12965</v>
      </c>
      <c r="N531" s="72">
        <v>159.01</v>
      </c>
      <c r="O531" s="57">
        <f t="shared" si="96"/>
        <v>159.01</v>
      </c>
      <c r="P531" s="59">
        <f t="shared" si="102"/>
        <v>20.6713</v>
      </c>
      <c r="Q531" s="75">
        <f>F531*O531+表2[[#This Row],[合计暂定数量]]*表2[[#This Row],[税率（13%）]]</f>
        <v>1083.38465</v>
      </c>
      <c r="R531" s="76">
        <f t="shared" si="103"/>
        <v>159.01</v>
      </c>
      <c r="S531" s="77">
        <f t="shared" si="104"/>
        <v>-6.79083333333335</v>
      </c>
    </row>
    <row r="532" s="27" customFormat="1" ht="24" spans="1:19">
      <c r="A532" s="38">
        <f t="shared" si="106"/>
        <v>530</v>
      </c>
      <c r="B532" s="39" t="s">
        <v>562</v>
      </c>
      <c r="C532" s="56" t="s">
        <v>502</v>
      </c>
      <c r="D532" s="39" t="s">
        <v>563</v>
      </c>
      <c r="E532" s="39" t="s">
        <v>564</v>
      </c>
      <c r="F532" s="40">
        <v>6</v>
      </c>
      <c r="G532" s="39" t="s">
        <v>207</v>
      </c>
      <c r="H532" s="41">
        <v>614.25</v>
      </c>
      <c r="I532" s="39">
        <v>633</v>
      </c>
      <c r="J532" s="39">
        <v>651.105</v>
      </c>
      <c r="K532" s="56">
        <v>632.785</v>
      </c>
      <c r="L532" s="39">
        <f t="shared" si="101"/>
        <v>82.26205</v>
      </c>
      <c r="M532" s="39">
        <f>F532*K532+表2[[#This Row],[合计暂定数量]]*表2[[#This Row],[税率（13%）]]</f>
        <v>4290.2823</v>
      </c>
      <c r="N532" s="72">
        <v>788.45</v>
      </c>
      <c r="O532" s="57">
        <f t="shared" si="96"/>
        <v>632.785</v>
      </c>
      <c r="P532" s="59">
        <f t="shared" si="102"/>
        <v>82.26205</v>
      </c>
      <c r="Q532" s="75">
        <f>F532*O532+表2[[#This Row],[合计暂定数量]]*表2[[#This Row],[税率（13%）]]</f>
        <v>4290.2823</v>
      </c>
      <c r="R532" s="76">
        <f t="shared" si="103"/>
        <v>0</v>
      </c>
      <c r="S532" s="77">
        <f t="shared" si="104"/>
        <v>155.665</v>
      </c>
    </row>
    <row r="533" s="27" customFormat="1" ht="24" spans="1:19">
      <c r="A533" s="38">
        <f t="shared" si="106"/>
        <v>531</v>
      </c>
      <c r="B533" s="39" t="s">
        <v>565</v>
      </c>
      <c r="C533" s="56" t="s">
        <v>502</v>
      </c>
      <c r="D533" s="39" t="s">
        <v>566</v>
      </c>
      <c r="E533" s="39" t="s">
        <v>564</v>
      </c>
      <c r="F533" s="40">
        <v>6</v>
      </c>
      <c r="G533" s="39" t="s">
        <v>207</v>
      </c>
      <c r="H533" s="41">
        <v>516.75</v>
      </c>
      <c r="I533" s="39">
        <v>532</v>
      </c>
      <c r="J533" s="39">
        <v>547.755</v>
      </c>
      <c r="K533" s="56">
        <v>532.168333333333</v>
      </c>
      <c r="L533" s="39">
        <f t="shared" si="101"/>
        <v>69.1818833333333</v>
      </c>
      <c r="M533" s="39">
        <f>F533*K533+表2[[#This Row],[合计暂定数量]]*表2[[#This Row],[税率（13%）]]</f>
        <v>3608.1013</v>
      </c>
      <c r="N533" s="72">
        <v>285.36</v>
      </c>
      <c r="O533" s="57">
        <f t="shared" si="96"/>
        <v>285.36</v>
      </c>
      <c r="P533" s="59">
        <f t="shared" si="102"/>
        <v>37.0968</v>
      </c>
      <c r="Q533" s="75">
        <f>F533*O533+表2[[#This Row],[合计暂定数量]]*表2[[#This Row],[税率（13%）]]</f>
        <v>2127.2513</v>
      </c>
      <c r="R533" s="76">
        <f t="shared" si="103"/>
        <v>285.36</v>
      </c>
      <c r="S533" s="77">
        <f t="shared" si="104"/>
        <v>-246.808333333333</v>
      </c>
    </row>
    <row r="534" s="27" customFormat="1" ht="24" spans="1:19">
      <c r="A534" s="38">
        <f t="shared" si="106"/>
        <v>532</v>
      </c>
      <c r="B534" s="39" t="s">
        <v>567</v>
      </c>
      <c r="C534" s="56" t="s">
        <v>502</v>
      </c>
      <c r="D534" s="39" t="s">
        <v>568</v>
      </c>
      <c r="E534" s="39" t="s">
        <v>564</v>
      </c>
      <c r="F534" s="40">
        <v>6</v>
      </c>
      <c r="G534" s="39" t="s">
        <v>207</v>
      </c>
      <c r="H534" s="41">
        <v>516.75</v>
      </c>
      <c r="I534" s="39">
        <v>532</v>
      </c>
      <c r="J534" s="39">
        <v>547.755</v>
      </c>
      <c r="K534" s="56">
        <v>532.168333333333</v>
      </c>
      <c r="L534" s="39">
        <f t="shared" si="101"/>
        <v>69.1818833333333</v>
      </c>
      <c r="M534" s="39">
        <f>F534*K534+表2[[#This Row],[合计暂定数量]]*表2[[#This Row],[税率（13%）]]</f>
        <v>3608.1013</v>
      </c>
      <c r="N534" s="72">
        <v>705.64</v>
      </c>
      <c r="O534" s="57">
        <f t="shared" si="96"/>
        <v>532.168333333333</v>
      </c>
      <c r="P534" s="59">
        <f t="shared" si="102"/>
        <v>69.1818833333333</v>
      </c>
      <c r="Q534" s="75">
        <f>F534*O534+表2[[#This Row],[合计暂定数量]]*表2[[#This Row],[税率（13%）]]</f>
        <v>3608.1013</v>
      </c>
      <c r="R534" s="76">
        <f t="shared" si="103"/>
        <v>0</v>
      </c>
      <c r="S534" s="77">
        <f t="shared" si="104"/>
        <v>173.471666666667</v>
      </c>
    </row>
    <row r="535" s="27" customFormat="1" ht="24" spans="1:19">
      <c r="A535" s="38">
        <f t="shared" si="106"/>
        <v>533</v>
      </c>
      <c r="B535" s="39" t="s">
        <v>569</v>
      </c>
      <c r="C535" s="56" t="s">
        <v>502</v>
      </c>
      <c r="D535" s="39" t="s">
        <v>570</v>
      </c>
      <c r="E535" s="39" t="s">
        <v>571</v>
      </c>
      <c r="F535" s="40">
        <v>6</v>
      </c>
      <c r="G535" s="39" t="s">
        <v>207</v>
      </c>
      <c r="H535" s="41">
        <v>682.5</v>
      </c>
      <c r="I535" s="39">
        <v>702</v>
      </c>
      <c r="J535" s="39">
        <v>723.45</v>
      </c>
      <c r="K535" s="56">
        <v>702.65</v>
      </c>
      <c r="L535" s="39">
        <f t="shared" si="101"/>
        <v>91.3445</v>
      </c>
      <c r="M535" s="39">
        <f>F535*K535+表2[[#This Row],[合计暂定数量]]*表2[[#This Row],[税率（13%）]]</f>
        <v>4763.967</v>
      </c>
      <c r="N535" s="72">
        <v>613.02</v>
      </c>
      <c r="O535" s="57">
        <f t="shared" si="96"/>
        <v>613.02</v>
      </c>
      <c r="P535" s="59">
        <f t="shared" si="102"/>
        <v>79.6926</v>
      </c>
      <c r="Q535" s="75">
        <f>F535*O535+表2[[#This Row],[合计暂定数量]]*表2[[#This Row],[税率（13%）]]</f>
        <v>4226.187</v>
      </c>
      <c r="R535" s="76">
        <f t="shared" si="103"/>
        <v>613.02</v>
      </c>
      <c r="S535" s="77">
        <f t="shared" si="104"/>
        <v>-89.63</v>
      </c>
    </row>
    <row r="536" s="27" customFormat="1" ht="24" spans="1:19">
      <c r="A536" s="38">
        <f t="shared" si="106"/>
        <v>534</v>
      </c>
      <c r="B536" s="39" t="s">
        <v>572</v>
      </c>
      <c r="C536" s="56" t="s">
        <v>502</v>
      </c>
      <c r="D536" s="39" t="s">
        <v>573</v>
      </c>
      <c r="E536" s="39" t="s">
        <v>574</v>
      </c>
      <c r="F536" s="40">
        <v>6</v>
      </c>
      <c r="G536" s="39" t="s">
        <v>207</v>
      </c>
      <c r="H536" s="41">
        <v>146.25</v>
      </c>
      <c r="I536" s="39">
        <v>151</v>
      </c>
      <c r="J536" s="39">
        <v>155.025</v>
      </c>
      <c r="K536" s="56">
        <v>150.758333333333</v>
      </c>
      <c r="L536" s="39">
        <f t="shared" si="101"/>
        <v>19.5985833333333</v>
      </c>
      <c r="M536" s="39">
        <f>F536*K536+表2[[#This Row],[合计暂定数量]]*表2[[#This Row],[税率（13%）]]</f>
        <v>1022.1415</v>
      </c>
      <c r="N536" s="72">
        <v>125.57</v>
      </c>
      <c r="O536" s="57">
        <f t="shared" si="96"/>
        <v>125.57</v>
      </c>
      <c r="P536" s="59">
        <f t="shared" si="102"/>
        <v>16.3241</v>
      </c>
      <c r="Q536" s="75">
        <f>F536*O536+表2[[#This Row],[合计暂定数量]]*表2[[#This Row],[税率（13%）]]</f>
        <v>871.0115</v>
      </c>
      <c r="R536" s="76">
        <f t="shared" si="103"/>
        <v>125.57</v>
      </c>
      <c r="S536" s="77">
        <f t="shared" si="104"/>
        <v>-25.1883333333333</v>
      </c>
    </row>
    <row r="537" s="27" customFormat="1" ht="24" spans="1:19">
      <c r="A537" s="38">
        <f t="shared" si="106"/>
        <v>535</v>
      </c>
      <c r="B537" s="39" t="s">
        <v>575</v>
      </c>
      <c r="C537" s="56" t="s">
        <v>502</v>
      </c>
      <c r="D537" s="39" t="s">
        <v>576</v>
      </c>
      <c r="E537" s="39" t="s">
        <v>577</v>
      </c>
      <c r="F537" s="40">
        <v>6</v>
      </c>
      <c r="G537" s="39" t="s">
        <v>405</v>
      </c>
      <c r="H537" s="41">
        <v>31.2</v>
      </c>
      <c r="I537" s="39">
        <v>32</v>
      </c>
      <c r="J537" s="39">
        <v>33.072</v>
      </c>
      <c r="K537" s="56">
        <v>32.0906666666667</v>
      </c>
      <c r="L537" s="39">
        <f t="shared" si="101"/>
        <v>4.17178666666667</v>
      </c>
      <c r="M537" s="39">
        <f>F537*K537+表2[[#This Row],[合计暂定数量]]*表2[[#This Row],[税率（13%）]]</f>
        <v>217.57472</v>
      </c>
      <c r="N537" s="72">
        <v>35.22</v>
      </c>
      <c r="O537" s="57">
        <f t="shared" si="96"/>
        <v>32.0906666666667</v>
      </c>
      <c r="P537" s="59">
        <f t="shared" si="102"/>
        <v>4.17178666666667</v>
      </c>
      <c r="Q537" s="75">
        <f>F537*O537+表2[[#This Row],[合计暂定数量]]*表2[[#This Row],[税率（13%）]]</f>
        <v>217.57472</v>
      </c>
      <c r="R537" s="76">
        <f t="shared" si="103"/>
        <v>0</v>
      </c>
      <c r="S537" s="77">
        <f t="shared" si="104"/>
        <v>3.12933333333333</v>
      </c>
    </row>
    <row r="538" s="27" customFormat="1" ht="24" spans="1:19">
      <c r="A538" s="38">
        <f t="shared" si="106"/>
        <v>536</v>
      </c>
      <c r="B538" s="39" t="s">
        <v>575</v>
      </c>
      <c r="C538" s="56" t="s">
        <v>502</v>
      </c>
      <c r="D538" s="39" t="s">
        <v>576</v>
      </c>
      <c r="E538" s="39" t="s">
        <v>578</v>
      </c>
      <c r="F538" s="40">
        <v>6</v>
      </c>
      <c r="G538" s="39" t="s">
        <v>405</v>
      </c>
      <c r="H538" s="41">
        <v>37.05</v>
      </c>
      <c r="I538" s="39">
        <v>38</v>
      </c>
      <c r="J538" s="39">
        <v>39.273</v>
      </c>
      <c r="K538" s="56">
        <v>38.1076666666667</v>
      </c>
      <c r="L538" s="39">
        <f t="shared" si="101"/>
        <v>4.95399666666667</v>
      </c>
      <c r="M538" s="39">
        <f>F538*K538+表2[[#This Row],[合计暂定数量]]*表2[[#This Row],[税率（13%）]]</f>
        <v>258.36998</v>
      </c>
      <c r="N538" s="72">
        <v>41.56</v>
      </c>
      <c r="O538" s="57">
        <f t="shared" si="96"/>
        <v>38.1076666666667</v>
      </c>
      <c r="P538" s="59">
        <f t="shared" si="102"/>
        <v>4.95399666666667</v>
      </c>
      <c r="Q538" s="75">
        <f>F538*O538+表2[[#This Row],[合计暂定数量]]*表2[[#This Row],[税率（13%）]]</f>
        <v>258.36998</v>
      </c>
      <c r="R538" s="76">
        <f t="shared" si="103"/>
        <v>0</v>
      </c>
      <c r="S538" s="77">
        <f t="shared" si="104"/>
        <v>3.45233333333334</v>
      </c>
    </row>
    <row r="539" s="27" customFormat="1" ht="24" spans="1:19">
      <c r="A539" s="38">
        <f t="shared" si="106"/>
        <v>537</v>
      </c>
      <c r="B539" s="39" t="s">
        <v>575</v>
      </c>
      <c r="C539" s="56" t="s">
        <v>502</v>
      </c>
      <c r="D539" s="39" t="s">
        <v>576</v>
      </c>
      <c r="E539" s="39" t="s">
        <v>579</v>
      </c>
      <c r="F539" s="40">
        <v>6</v>
      </c>
      <c r="G539" s="39" t="s">
        <v>405</v>
      </c>
      <c r="H539" s="41">
        <v>44.85</v>
      </c>
      <c r="I539" s="39">
        <v>46</v>
      </c>
      <c r="J539" s="39">
        <v>47.541</v>
      </c>
      <c r="K539" s="56">
        <v>46.1303333333333</v>
      </c>
      <c r="L539" s="39">
        <f t="shared" si="101"/>
        <v>5.99694333333333</v>
      </c>
      <c r="M539" s="39">
        <f>F539*K539+表2[[#This Row],[合计暂定数量]]*表2[[#This Row],[税率（13%）]]</f>
        <v>312.76366</v>
      </c>
      <c r="N539" s="72">
        <v>51.51</v>
      </c>
      <c r="O539" s="57">
        <f t="shared" si="96"/>
        <v>46.1303333333333</v>
      </c>
      <c r="P539" s="59">
        <f t="shared" si="102"/>
        <v>5.99694333333333</v>
      </c>
      <c r="Q539" s="75">
        <f>F539*O539+表2[[#This Row],[合计暂定数量]]*表2[[#This Row],[税率（13%）]]</f>
        <v>312.76366</v>
      </c>
      <c r="R539" s="76">
        <f t="shared" si="103"/>
        <v>0</v>
      </c>
      <c r="S539" s="77">
        <f t="shared" si="104"/>
        <v>5.37966666666667</v>
      </c>
    </row>
    <row r="540" s="27" customFormat="1" ht="24" spans="1:19">
      <c r="A540" s="38">
        <f t="shared" si="106"/>
        <v>538</v>
      </c>
      <c r="B540" s="39" t="s">
        <v>575</v>
      </c>
      <c r="C540" s="56" t="s">
        <v>502</v>
      </c>
      <c r="D540" s="39" t="s">
        <v>576</v>
      </c>
      <c r="E540" s="39" t="s">
        <v>580</v>
      </c>
      <c r="F540" s="40">
        <v>6</v>
      </c>
      <c r="G540" s="39" t="s">
        <v>405</v>
      </c>
      <c r="H540" s="41">
        <v>63.375</v>
      </c>
      <c r="I540" s="39">
        <v>65</v>
      </c>
      <c r="J540" s="39">
        <v>67.1775</v>
      </c>
      <c r="K540" s="56">
        <v>65.1841666666667</v>
      </c>
      <c r="L540" s="39">
        <f t="shared" si="101"/>
        <v>8.47394166666667</v>
      </c>
      <c r="M540" s="39">
        <f>F540*K540+表2[[#This Row],[合计暂定数量]]*表2[[#This Row],[税率（13%）]]</f>
        <v>441.94865</v>
      </c>
      <c r="N540" s="72">
        <v>69.59</v>
      </c>
      <c r="O540" s="57">
        <f t="shared" ref="O540:O562" si="107">IF(K540&gt;N540,N540,K540)</f>
        <v>65.1841666666667</v>
      </c>
      <c r="P540" s="59">
        <f t="shared" si="102"/>
        <v>8.47394166666667</v>
      </c>
      <c r="Q540" s="75">
        <f>F540*O540+表2[[#This Row],[合计暂定数量]]*表2[[#This Row],[税率（13%）]]</f>
        <v>441.94865</v>
      </c>
      <c r="R540" s="76">
        <f t="shared" si="103"/>
        <v>0</v>
      </c>
      <c r="S540" s="77">
        <f t="shared" si="104"/>
        <v>4.40583333333333</v>
      </c>
    </row>
    <row r="541" s="27" customFormat="1" ht="24" spans="1:19">
      <c r="A541" s="38">
        <f t="shared" si="106"/>
        <v>539</v>
      </c>
      <c r="B541" s="39" t="s">
        <v>575</v>
      </c>
      <c r="C541" s="56" t="s">
        <v>502</v>
      </c>
      <c r="D541" s="39" t="s">
        <v>576</v>
      </c>
      <c r="E541" s="39" t="s">
        <v>581</v>
      </c>
      <c r="F541" s="40">
        <v>6</v>
      </c>
      <c r="G541" s="39" t="s">
        <v>405</v>
      </c>
      <c r="H541" s="41">
        <v>120.9</v>
      </c>
      <c r="I541" s="39">
        <v>124</v>
      </c>
      <c r="J541" s="39">
        <v>128.154</v>
      </c>
      <c r="K541" s="56">
        <v>124.351333333333</v>
      </c>
      <c r="L541" s="39">
        <f t="shared" si="101"/>
        <v>16.1656733333333</v>
      </c>
      <c r="M541" s="39">
        <f>F541*K541+表2[[#This Row],[合计暂定数量]]*表2[[#This Row],[税率（13%）]]</f>
        <v>843.10204</v>
      </c>
      <c r="N541" s="72">
        <v>134.64</v>
      </c>
      <c r="O541" s="57">
        <f t="shared" si="107"/>
        <v>124.351333333333</v>
      </c>
      <c r="P541" s="59">
        <f t="shared" si="102"/>
        <v>16.1656733333333</v>
      </c>
      <c r="Q541" s="75">
        <f>F541*O541+表2[[#This Row],[合计暂定数量]]*表2[[#This Row],[税率（13%）]]</f>
        <v>843.10204</v>
      </c>
      <c r="R541" s="76">
        <f t="shared" si="103"/>
        <v>0</v>
      </c>
      <c r="S541" s="77">
        <f t="shared" si="104"/>
        <v>10.2886666666667</v>
      </c>
    </row>
    <row r="542" s="27" customFormat="1" ht="24" spans="1:19">
      <c r="A542" s="38">
        <f t="shared" si="106"/>
        <v>540</v>
      </c>
      <c r="B542" s="39" t="s">
        <v>582</v>
      </c>
      <c r="C542" s="56" t="s">
        <v>502</v>
      </c>
      <c r="D542" s="39" t="s">
        <v>576</v>
      </c>
      <c r="E542" s="39" t="s">
        <v>580</v>
      </c>
      <c r="F542" s="40">
        <v>6</v>
      </c>
      <c r="G542" s="39" t="s">
        <v>405</v>
      </c>
      <c r="H542" s="41">
        <v>117</v>
      </c>
      <c r="I542" s="39">
        <v>121</v>
      </c>
      <c r="J542" s="39">
        <v>124.02</v>
      </c>
      <c r="K542" s="56">
        <v>120.673333333333</v>
      </c>
      <c r="L542" s="39">
        <f t="shared" si="101"/>
        <v>15.6875333333333</v>
      </c>
      <c r="M542" s="39">
        <f>F542*K542+表2[[#This Row],[合计暂定数量]]*表2[[#This Row],[税率（13%）]]</f>
        <v>818.1652</v>
      </c>
      <c r="N542" s="72">
        <v>133.7</v>
      </c>
      <c r="O542" s="57">
        <f t="shared" si="107"/>
        <v>120.673333333333</v>
      </c>
      <c r="P542" s="59">
        <f t="shared" si="102"/>
        <v>15.6875333333333</v>
      </c>
      <c r="Q542" s="75">
        <f>F542*O542+表2[[#This Row],[合计暂定数量]]*表2[[#This Row],[税率（13%）]]</f>
        <v>818.1652</v>
      </c>
      <c r="R542" s="76">
        <f t="shared" si="103"/>
        <v>0</v>
      </c>
      <c r="S542" s="77">
        <f t="shared" si="104"/>
        <v>13.0266666666667</v>
      </c>
    </row>
    <row r="543" s="27" customFormat="1" ht="24" spans="1:19">
      <c r="A543" s="38">
        <f t="shared" si="106"/>
        <v>541</v>
      </c>
      <c r="B543" s="39" t="s">
        <v>583</v>
      </c>
      <c r="C543" s="56" t="s">
        <v>502</v>
      </c>
      <c r="D543" s="39" t="s">
        <v>584</v>
      </c>
      <c r="E543" s="39" t="s">
        <v>585</v>
      </c>
      <c r="F543" s="40">
        <v>6</v>
      </c>
      <c r="G543" s="39" t="s">
        <v>405</v>
      </c>
      <c r="H543" s="41">
        <v>12.675</v>
      </c>
      <c r="I543" s="39">
        <v>12.675</v>
      </c>
      <c r="J543" s="39">
        <v>13.4355</v>
      </c>
      <c r="K543" s="56">
        <v>12.9285</v>
      </c>
      <c r="L543" s="39">
        <f t="shared" si="101"/>
        <v>1.680705</v>
      </c>
      <c r="M543" s="39">
        <f>F543*K543+表2[[#This Row],[合计暂定数量]]*表2[[#This Row],[税率（13%）]]</f>
        <v>87.65523</v>
      </c>
      <c r="N543" s="72">
        <v>15.37</v>
      </c>
      <c r="O543" s="57">
        <f t="shared" si="107"/>
        <v>12.9285</v>
      </c>
      <c r="P543" s="59">
        <f t="shared" si="102"/>
        <v>1.680705</v>
      </c>
      <c r="Q543" s="75">
        <f>F543*O543+表2[[#This Row],[合计暂定数量]]*表2[[#This Row],[税率（13%）]]</f>
        <v>87.65523</v>
      </c>
      <c r="R543" s="76">
        <f t="shared" si="103"/>
        <v>0</v>
      </c>
      <c r="S543" s="77">
        <f t="shared" si="104"/>
        <v>2.4415</v>
      </c>
    </row>
    <row r="544" s="27" customFormat="1" ht="24" spans="1:19">
      <c r="A544" s="38">
        <f t="shared" si="106"/>
        <v>542</v>
      </c>
      <c r="B544" s="39" t="s">
        <v>583</v>
      </c>
      <c r="C544" s="56" t="s">
        <v>502</v>
      </c>
      <c r="D544" s="39" t="s">
        <v>584</v>
      </c>
      <c r="E544" s="39" t="s">
        <v>586</v>
      </c>
      <c r="F544" s="40">
        <v>6</v>
      </c>
      <c r="G544" s="39" t="s">
        <v>405</v>
      </c>
      <c r="H544" s="41">
        <v>16.575</v>
      </c>
      <c r="I544" s="39">
        <v>19</v>
      </c>
      <c r="J544" s="39">
        <v>17.5695</v>
      </c>
      <c r="K544" s="56">
        <v>17.7148333333333</v>
      </c>
      <c r="L544" s="39">
        <f t="shared" si="101"/>
        <v>2.30292833333333</v>
      </c>
      <c r="M544" s="39">
        <f>F544*K544+表2[[#This Row],[合计暂定数量]]*表2[[#This Row],[税率（13%）]]</f>
        <v>120.10657</v>
      </c>
      <c r="N544" s="72">
        <v>17.15</v>
      </c>
      <c r="O544" s="57">
        <f t="shared" si="107"/>
        <v>17.15</v>
      </c>
      <c r="P544" s="59">
        <f t="shared" si="102"/>
        <v>2.2295</v>
      </c>
      <c r="Q544" s="75">
        <f>F544*O544+表2[[#This Row],[合计暂定数量]]*表2[[#This Row],[税率（13%）]]</f>
        <v>116.71757</v>
      </c>
      <c r="R544" s="76">
        <f t="shared" si="103"/>
        <v>17.15</v>
      </c>
      <c r="S544" s="77">
        <f t="shared" si="104"/>
        <v>-0.564833333333336</v>
      </c>
    </row>
    <row r="545" s="27" customFormat="1" ht="24" spans="1:19">
      <c r="A545" s="38">
        <f t="shared" si="106"/>
        <v>543</v>
      </c>
      <c r="B545" s="39" t="s">
        <v>583</v>
      </c>
      <c r="C545" s="56" t="s">
        <v>502</v>
      </c>
      <c r="D545" s="39" t="s">
        <v>584</v>
      </c>
      <c r="E545" s="39" t="s">
        <v>587</v>
      </c>
      <c r="F545" s="40">
        <v>6</v>
      </c>
      <c r="G545" s="39" t="s">
        <v>405</v>
      </c>
      <c r="H545" s="41">
        <v>17.55</v>
      </c>
      <c r="I545" s="39">
        <v>20</v>
      </c>
      <c r="J545" s="39">
        <v>18.603</v>
      </c>
      <c r="K545" s="56">
        <v>18.7176666666667</v>
      </c>
      <c r="L545" s="39">
        <f t="shared" si="101"/>
        <v>2.43329666666667</v>
      </c>
      <c r="M545" s="39">
        <f>F545*K545+表2[[#This Row],[合计暂定数量]]*表2[[#This Row],[税率（13%）]]</f>
        <v>126.90578</v>
      </c>
      <c r="N545" s="72">
        <v>18.99</v>
      </c>
      <c r="O545" s="57">
        <f t="shared" si="107"/>
        <v>18.7176666666667</v>
      </c>
      <c r="P545" s="59">
        <f t="shared" si="102"/>
        <v>2.43329666666667</v>
      </c>
      <c r="Q545" s="75">
        <f>F545*O545+表2[[#This Row],[合计暂定数量]]*表2[[#This Row],[税率（13%）]]</f>
        <v>126.90578</v>
      </c>
      <c r="R545" s="76">
        <f t="shared" si="103"/>
        <v>0</v>
      </c>
      <c r="S545" s="77">
        <f t="shared" si="104"/>
        <v>0.272333333333332</v>
      </c>
    </row>
    <row r="546" s="27" customFormat="1" ht="24" spans="1:19">
      <c r="A546" s="38">
        <f t="shared" si="106"/>
        <v>544</v>
      </c>
      <c r="B546" s="39" t="s">
        <v>583</v>
      </c>
      <c r="C546" s="56" t="s">
        <v>502</v>
      </c>
      <c r="D546" s="39" t="s">
        <v>584</v>
      </c>
      <c r="E546" s="39" t="s">
        <v>588</v>
      </c>
      <c r="F546" s="40">
        <v>6</v>
      </c>
      <c r="G546" s="39" t="s">
        <v>405</v>
      </c>
      <c r="H546" s="41">
        <v>21.45</v>
      </c>
      <c r="I546" s="39">
        <v>22.09</v>
      </c>
      <c r="J546" s="39">
        <v>22.737</v>
      </c>
      <c r="K546" s="56">
        <v>22.0923333333333</v>
      </c>
      <c r="L546" s="39">
        <f t="shared" si="101"/>
        <v>2.87200333333333</v>
      </c>
      <c r="M546" s="39">
        <f>F546*K546+表2[[#This Row],[合计暂定数量]]*表2[[#This Row],[税率（13%）]]</f>
        <v>149.78602</v>
      </c>
      <c r="N546" s="72">
        <v>15.58</v>
      </c>
      <c r="O546" s="57">
        <f t="shared" si="107"/>
        <v>15.58</v>
      </c>
      <c r="P546" s="59">
        <f t="shared" si="102"/>
        <v>2.0254</v>
      </c>
      <c r="Q546" s="75">
        <f>F546*O546+表2[[#This Row],[合计暂定数量]]*表2[[#This Row],[税率（13%）]]</f>
        <v>110.71202</v>
      </c>
      <c r="R546" s="76">
        <f t="shared" si="103"/>
        <v>15.58</v>
      </c>
      <c r="S546" s="77">
        <f t="shared" si="104"/>
        <v>-6.51233333333333</v>
      </c>
    </row>
    <row r="547" s="27" customFormat="1" ht="24" spans="1:19">
      <c r="A547" s="38">
        <f t="shared" si="106"/>
        <v>545</v>
      </c>
      <c r="B547" s="39" t="s">
        <v>583</v>
      </c>
      <c r="C547" s="56" t="s">
        <v>502</v>
      </c>
      <c r="D547" s="39" t="s">
        <v>584</v>
      </c>
      <c r="E547" s="39" t="s">
        <v>589</v>
      </c>
      <c r="F547" s="40">
        <v>6</v>
      </c>
      <c r="G547" s="39" t="s">
        <v>405</v>
      </c>
      <c r="H547" s="41">
        <v>24.375</v>
      </c>
      <c r="I547" s="39">
        <v>25.1</v>
      </c>
      <c r="J547" s="39">
        <v>25.8375</v>
      </c>
      <c r="K547" s="56">
        <v>25.1041666666667</v>
      </c>
      <c r="L547" s="39">
        <f t="shared" si="101"/>
        <v>3.26354166666667</v>
      </c>
      <c r="M547" s="39">
        <f>F547*K547+表2[[#This Row],[合计暂定数量]]*表2[[#This Row],[税率（13%）]]</f>
        <v>170.20625</v>
      </c>
      <c r="N547" s="72">
        <v>16.74</v>
      </c>
      <c r="O547" s="57">
        <f t="shared" si="107"/>
        <v>16.74</v>
      </c>
      <c r="P547" s="59">
        <f t="shared" si="102"/>
        <v>2.1762</v>
      </c>
      <c r="Q547" s="75">
        <f>F547*O547+表2[[#This Row],[合计暂定数量]]*表2[[#This Row],[税率（13%）]]</f>
        <v>120.02125</v>
      </c>
      <c r="R547" s="76">
        <f t="shared" si="103"/>
        <v>16.74</v>
      </c>
      <c r="S547" s="77">
        <f t="shared" si="104"/>
        <v>-8.36416666666667</v>
      </c>
    </row>
    <row r="548" s="27" customFormat="1" ht="24" spans="1:19">
      <c r="A548" s="38">
        <f t="shared" si="106"/>
        <v>546</v>
      </c>
      <c r="B548" s="39" t="s">
        <v>583</v>
      </c>
      <c r="C548" s="56" t="s">
        <v>502</v>
      </c>
      <c r="D548" s="39" t="s">
        <v>584</v>
      </c>
      <c r="E548" s="39" t="s">
        <v>590</v>
      </c>
      <c r="F548" s="40">
        <v>6</v>
      </c>
      <c r="G548" s="39" t="s">
        <v>405</v>
      </c>
      <c r="H548" s="41">
        <v>27.3</v>
      </c>
      <c r="I548" s="39">
        <v>28.11</v>
      </c>
      <c r="J548" s="39">
        <v>28.938</v>
      </c>
      <c r="K548" s="56">
        <v>28.116</v>
      </c>
      <c r="L548" s="39">
        <f t="shared" si="101"/>
        <v>3.65508</v>
      </c>
      <c r="M548" s="39">
        <f>F548*K548+表2[[#This Row],[合计暂定数量]]*表2[[#This Row],[税率（13%）]]</f>
        <v>190.62648</v>
      </c>
      <c r="N548" s="72">
        <v>28.02</v>
      </c>
      <c r="O548" s="57">
        <f t="shared" si="107"/>
        <v>28.02</v>
      </c>
      <c r="P548" s="59">
        <f t="shared" si="102"/>
        <v>3.6426</v>
      </c>
      <c r="Q548" s="75">
        <f>F548*O548+表2[[#This Row],[合计暂定数量]]*表2[[#This Row],[税率（13%）]]</f>
        <v>190.05048</v>
      </c>
      <c r="R548" s="76">
        <f t="shared" si="103"/>
        <v>28.02</v>
      </c>
      <c r="S548" s="77">
        <f t="shared" si="104"/>
        <v>-0.0960000000000001</v>
      </c>
    </row>
    <row r="549" s="27" customFormat="1" ht="24" spans="1:19">
      <c r="A549" s="38">
        <f t="shared" si="106"/>
        <v>547</v>
      </c>
      <c r="B549" s="39" t="s">
        <v>583</v>
      </c>
      <c r="C549" s="56" t="s">
        <v>502</v>
      </c>
      <c r="D549" s="39" t="s">
        <v>584</v>
      </c>
      <c r="E549" s="39" t="s">
        <v>591</v>
      </c>
      <c r="F549" s="40">
        <v>6</v>
      </c>
      <c r="G549" s="39" t="s">
        <v>405</v>
      </c>
      <c r="H549" s="41">
        <v>24.375</v>
      </c>
      <c r="I549" s="39">
        <v>25.1</v>
      </c>
      <c r="J549" s="39">
        <v>25.8375</v>
      </c>
      <c r="K549" s="56">
        <v>25.1041666666667</v>
      </c>
      <c r="L549" s="39">
        <f t="shared" si="101"/>
        <v>3.26354166666667</v>
      </c>
      <c r="M549" s="39">
        <f>F549*K549+表2[[#This Row],[合计暂定数量]]*表2[[#This Row],[税率（13%）]]</f>
        <v>170.20625</v>
      </c>
      <c r="N549" s="72">
        <v>18.99</v>
      </c>
      <c r="O549" s="57">
        <f t="shared" si="107"/>
        <v>18.99</v>
      </c>
      <c r="P549" s="59">
        <f t="shared" si="102"/>
        <v>2.4687</v>
      </c>
      <c r="Q549" s="75">
        <f>F549*O549+表2[[#This Row],[合计暂定数量]]*表2[[#This Row],[税率（13%）]]</f>
        <v>133.52125</v>
      </c>
      <c r="R549" s="76">
        <f t="shared" si="103"/>
        <v>18.99</v>
      </c>
      <c r="S549" s="77">
        <f t="shared" si="104"/>
        <v>-6.11416666666667</v>
      </c>
    </row>
    <row r="550" s="27" customFormat="1" ht="24" spans="1:19">
      <c r="A550" s="38">
        <f t="shared" si="106"/>
        <v>548</v>
      </c>
      <c r="B550" s="39" t="s">
        <v>583</v>
      </c>
      <c r="C550" s="56" t="s">
        <v>502</v>
      </c>
      <c r="D550" s="39" t="s">
        <v>584</v>
      </c>
      <c r="E550" s="39" t="s">
        <v>592</v>
      </c>
      <c r="F550" s="40">
        <v>6</v>
      </c>
      <c r="G550" s="39" t="s">
        <v>405</v>
      </c>
      <c r="H550" s="41">
        <v>27.3</v>
      </c>
      <c r="I550" s="39">
        <v>28.11</v>
      </c>
      <c r="J550" s="39">
        <v>28.938</v>
      </c>
      <c r="K550" s="56">
        <v>28.116</v>
      </c>
      <c r="L550" s="39">
        <f t="shared" si="101"/>
        <v>3.65508</v>
      </c>
      <c r="M550" s="39">
        <f>F550*K550+表2[[#This Row],[合计暂定数量]]*表2[[#This Row],[税率（13%）]]</f>
        <v>190.62648</v>
      </c>
      <c r="N550" s="72">
        <v>27.11</v>
      </c>
      <c r="O550" s="57">
        <f t="shared" si="107"/>
        <v>27.11</v>
      </c>
      <c r="P550" s="59">
        <f t="shared" si="102"/>
        <v>3.5243</v>
      </c>
      <c r="Q550" s="75">
        <f>F550*O550+表2[[#This Row],[合计暂定数量]]*表2[[#This Row],[税率（13%）]]</f>
        <v>184.59048</v>
      </c>
      <c r="R550" s="76">
        <f t="shared" si="103"/>
        <v>27.11</v>
      </c>
      <c r="S550" s="77">
        <f t="shared" si="104"/>
        <v>-1.006</v>
      </c>
    </row>
    <row r="551" s="27" customFormat="1" ht="24" spans="1:19">
      <c r="A551" s="38">
        <f t="shared" si="106"/>
        <v>549</v>
      </c>
      <c r="B551" s="39" t="s">
        <v>583</v>
      </c>
      <c r="C551" s="56" t="s">
        <v>502</v>
      </c>
      <c r="D551" s="39" t="s">
        <v>584</v>
      </c>
      <c r="E551" s="39" t="s">
        <v>593</v>
      </c>
      <c r="F551" s="40">
        <v>6</v>
      </c>
      <c r="G551" s="39" t="s">
        <v>405</v>
      </c>
      <c r="H551" s="41">
        <v>29.25</v>
      </c>
      <c r="I551" s="39">
        <v>30.12</v>
      </c>
      <c r="J551" s="39">
        <v>31.005</v>
      </c>
      <c r="K551" s="56">
        <v>30.125</v>
      </c>
      <c r="L551" s="39">
        <f t="shared" si="101"/>
        <v>3.91625</v>
      </c>
      <c r="M551" s="39">
        <f>F551*K551+表2[[#This Row],[合计暂定数量]]*表2[[#This Row],[税率（13%）]]</f>
        <v>204.2475</v>
      </c>
      <c r="N551" s="72">
        <v>27.11</v>
      </c>
      <c r="O551" s="57">
        <f t="shared" si="107"/>
        <v>27.11</v>
      </c>
      <c r="P551" s="59">
        <f t="shared" si="102"/>
        <v>3.5243</v>
      </c>
      <c r="Q551" s="75">
        <f>F551*O551+表2[[#This Row],[合计暂定数量]]*表2[[#This Row],[税率（13%）]]</f>
        <v>186.1575</v>
      </c>
      <c r="R551" s="76">
        <f t="shared" si="103"/>
        <v>27.11</v>
      </c>
      <c r="S551" s="77">
        <f t="shared" si="104"/>
        <v>-3.015</v>
      </c>
    </row>
    <row r="552" s="27" customFormat="1" ht="24" spans="1:19">
      <c r="A552" s="38">
        <f t="shared" si="106"/>
        <v>550</v>
      </c>
      <c r="B552" s="39" t="s">
        <v>583</v>
      </c>
      <c r="C552" s="56" t="s">
        <v>502</v>
      </c>
      <c r="D552" s="39" t="s">
        <v>584</v>
      </c>
      <c r="E552" s="39" t="s">
        <v>594</v>
      </c>
      <c r="F552" s="40">
        <v>6</v>
      </c>
      <c r="G552" s="39" t="s">
        <v>405</v>
      </c>
      <c r="H552" s="41">
        <v>31.2</v>
      </c>
      <c r="I552" s="39">
        <v>32.136</v>
      </c>
      <c r="J552" s="39">
        <v>33.072</v>
      </c>
      <c r="K552" s="56">
        <v>32.136</v>
      </c>
      <c r="L552" s="39">
        <f t="shared" si="101"/>
        <v>4.17768</v>
      </c>
      <c r="M552" s="39">
        <f>F552*K552+表2[[#This Row],[合计暂定数量]]*表2[[#This Row],[税率（13%）]]</f>
        <v>217.88208</v>
      </c>
      <c r="N552" s="72">
        <v>30.72</v>
      </c>
      <c r="O552" s="57">
        <f t="shared" si="107"/>
        <v>30.72</v>
      </c>
      <c r="P552" s="59">
        <f t="shared" si="102"/>
        <v>3.9936</v>
      </c>
      <c r="Q552" s="75">
        <f>F552*O552+表2[[#This Row],[合计暂定数量]]*表2[[#This Row],[税率（13%）]]</f>
        <v>209.38608</v>
      </c>
      <c r="R552" s="76">
        <f t="shared" si="103"/>
        <v>30.72</v>
      </c>
      <c r="S552" s="77">
        <f t="shared" si="104"/>
        <v>-1.416</v>
      </c>
    </row>
    <row r="553" s="27" customFormat="1" ht="24" spans="1:19">
      <c r="A553" s="38">
        <f t="shared" si="106"/>
        <v>551</v>
      </c>
      <c r="B553" s="39" t="s">
        <v>595</v>
      </c>
      <c r="C553" s="56" t="s">
        <v>502</v>
      </c>
      <c r="D553" s="39" t="s">
        <v>584</v>
      </c>
      <c r="E553" s="39" t="s">
        <v>585</v>
      </c>
      <c r="F553" s="40">
        <v>6</v>
      </c>
      <c r="G553" s="39" t="s">
        <v>405</v>
      </c>
      <c r="H553" s="41">
        <v>12.675</v>
      </c>
      <c r="I553" s="39">
        <v>12.675</v>
      </c>
      <c r="J553" s="39">
        <v>13.4355</v>
      </c>
      <c r="K553" s="56">
        <v>12.9285</v>
      </c>
      <c r="L553" s="39">
        <f t="shared" si="101"/>
        <v>1.680705</v>
      </c>
      <c r="M553" s="39">
        <f>F553*K553+表2[[#This Row],[合计暂定数量]]*表2[[#This Row],[税率（13%）]]</f>
        <v>87.65523</v>
      </c>
      <c r="N553" s="72">
        <v>15.37</v>
      </c>
      <c r="O553" s="57">
        <f t="shared" si="107"/>
        <v>12.9285</v>
      </c>
      <c r="P553" s="59">
        <f t="shared" si="102"/>
        <v>1.680705</v>
      </c>
      <c r="Q553" s="75">
        <f>F553*O553+表2[[#This Row],[合计暂定数量]]*表2[[#This Row],[税率（13%）]]</f>
        <v>87.65523</v>
      </c>
      <c r="R553" s="76">
        <f t="shared" si="103"/>
        <v>0</v>
      </c>
      <c r="S553" s="77">
        <f t="shared" si="104"/>
        <v>2.4415</v>
      </c>
    </row>
    <row r="554" s="27" customFormat="1" ht="24" spans="1:19">
      <c r="A554" s="38">
        <f t="shared" si="106"/>
        <v>552</v>
      </c>
      <c r="B554" s="39" t="s">
        <v>595</v>
      </c>
      <c r="C554" s="56" t="s">
        <v>502</v>
      </c>
      <c r="D554" s="39" t="s">
        <v>584</v>
      </c>
      <c r="E554" s="39" t="s">
        <v>586</v>
      </c>
      <c r="F554" s="40">
        <v>6</v>
      </c>
      <c r="G554" s="39" t="s">
        <v>405</v>
      </c>
      <c r="H554" s="41">
        <v>16.575</v>
      </c>
      <c r="I554" s="39">
        <v>19</v>
      </c>
      <c r="J554" s="39">
        <v>17.5695</v>
      </c>
      <c r="K554" s="56">
        <v>17.7148333333333</v>
      </c>
      <c r="L554" s="39">
        <f t="shared" si="101"/>
        <v>2.30292833333333</v>
      </c>
      <c r="M554" s="39">
        <f>F554*K554+表2[[#This Row],[合计暂定数量]]*表2[[#This Row],[税率（13%）]]</f>
        <v>120.10657</v>
      </c>
      <c r="N554" s="72">
        <v>17.15</v>
      </c>
      <c r="O554" s="57">
        <f t="shared" si="107"/>
        <v>17.15</v>
      </c>
      <c r="P554" s="59">
        <f t="shared" si="102"/>
        <v>2.2295</v>
      </c>
      <c r="Q554" s="75">
        <f>F554*O554+表2[[#This Row],[合计暂定数量]]*表2[[#This Row],[税率（13%）]]</f>
        <v>116.71757</v>
      </c>
      <c r="R554" s="76">
        <f t="shared" si="103"/>
        <v>17.15</v>
      </c>
      <c r="S554" s="77">
        <f t="shared" si="104"/>
        <v>-0.564833333333336</v>
      </c>
    </row>
    <row r="555" s="27" customFormat="1" ht="24" spans="1:19">
      <c r="A555" s="38">
        <f t="shared" si="106"/>
        <v>553</v>
      </c>
      <c r="B555" s="39" t="s">
        <v>595</v>
      </c>
      <c r="C555" s="56" t="s">
        <v>502</v>
      </c>
      <c r="D555" s="39" t="s">
        <v>584</v>
      </c>
      <c r="E555" s="39" t="s">
        <v>587</v>
      </c>
      <c r="F555" s="40">
        <v>6</v>
      </c>
      <c r="G555" s="39" t="s">
        <v>405</v>
      </c>
      <c r="H555" s="41">
        <v>17.55</v>
      </c>
      <c r="I555" s="39">
        <v>20</v>
      </c>
      <c r="J555" s="39">
        <v>18.603</v>
      </c>
      <c r="K555" s="56">
        <v>18.7176666666667</v>
      </c>
      <c r="L555" s="39">
        <f t="shared" si="101"/>
        <v>2.43329666666667</v>
      </c>
      <c r="M555" s="39">
        <f>F555*K555+表2[[#This Row],[合计暂定数量]]*表2[[#This Row],[税率（13%）]]</f>
        <v>126.90578</v>
      </c>
      <c r="N555" s="72">
        <v>18.99</v>
      </c>
      <c r="O555" s="57">
        <f t="shared" si="107"/>
        <v>18.7176666666667</v>
      </c>
      <c r="P555" s="59">
        <f t="shared" si="102"/>
        <v>2.43329666666667</v>
      </c>
      <c r="Q555" s="75">
        <f>F555*O555+表2[[#This Row],[合计暂定数量]]*表2[[#This Row],[税率（13%）]]</f>
        <v>126.90578</v>
      </c>
      <c r="R555" s="76">
        <f t="shared" si="103"/>
        <v>0</v>
      </c>
      <c r="S555" s="77">
        <f t="shared" si="104"/>
        <v>0.272333333333332</v>
      </c>
    </row>
    <row r="556" s="27" customFormat="1" ht="24" spans="1:19">
      <c r="A556" s="38">
        <f t="shared" si="106"/>
        <v>554</v>
      </c>
      <c r="B556" s="39" t="s">
        <v>595</v>
      </c>
      <c r="C556" s="56" t="s">
        <v>502</v>
      </c>
      <c r="D556" s="39" t="s">
        <v>584</v>
      </c>
      <c r="E556" s="39" t="s">
        <v>588</v>
      </c>
      <c r="F556" s="40">
        <v>6</v>
      </c>
      <c r="G556" s="39" t="s">
        <v>405</v>
      </c>
      <c r="H556" s="41">
        <v>21.45</v>
      </c>
      <c r="I556" s="39">
        <v>22.09</v>
      </c>
      <c r="J556" s="39">
        <v>22.737</v>
      </c>
      <c r="K556" s="56">
        <v>22.0923333333333</v>
      </c>
      <c r="L556" s="39">
        <f t="shared" si="101"/>
        <v>2.87200333333333</v>
      </c>
      <c r="M556" s="39">
        <f>F556*K556+表2[[#This Row],[合计暂定数量]]*表2[[#This Row],[税率（13%）]]</f>
        <v>149.78602</v>
      </c>
      <c r="N556" s="72">
        <v>22.6</v>
      </c>
      <c r="O556" s="57">
        <f t="shared" si="107"/>
        <v>22.0923333333333</v>
      </c>
      <c r="P556" s="59">
        <f t="shared" si="102"/>
        <v>2.87200333333333</v>
      </c>
      <c r="Q556" s="75">
        <f>F556*O556+表2[[#This Row],[合计暂定数量]]*表2[[#This Row],[税率（13%）]]</f>
        <v>149.78602</v>
      </c>
      <c r="R556" s="76">
        <f t="shared" si="103"/>
        <v>0</v>
      </c>
      <c r="S556" s="77">
        <f t="shared" si="104"/>
        <v>0.507666666666669</v>
      </c>
    </row>
    <row r="557" s="27" customFormat="1" ht="24" spans="1:19">
      <c r="A557" s="38">
        <f t="shared" si="106"/>
        <v>555</v>
      </c>
      <c r="B557" s="39" t="s">
        <v>595</v>
      </c>
      <c r="C557" s="56" t="s">
        <v>502</v>
      </c>
      <c r="D557" s="39" t="s">
        <v>584</v>
      </c>
      <c r="E557" s="39" t="s">
        <v>589</v>
      </c>
      <c r="F557" s="40">
        <v>6</v>
      </c>
      <c r="G557" s="39" t="s">
        <v>405</v>
      </c>
      <c r="H557" s="41">
        <v>24.375</v>
      </c>
      <c r="I557" s="39">
        <v>25.1</v>
      </c>
      <c r="J557" s="39">
        <v>25.8375</v>
      </c>
      <c r="K557" s="56">
        <v>25.1041666666667</v>
      </c>
      <c r="L557" s="39">
        <f t="shared" si="101"/>
        <v>3.26354166666667</v>
      </c>
      <c r="M557" s="39">
        <f>F557*K557+表2[[#This Row],[合计暂定数量]]*表2[[#This Row],[税率（13%）]]</f>
        <v>170.20625</v>
      </c>
      <c r="N557" s="72">
        <v>26.22</v>
      </c>
      <c r="O557" s="57">
        <f t="shared" si="107"/>
        <v>25.1041666666667</v>
      </c>
      <c r="P557" s="59">
        <f t="shared" si="102"/>
        <v>3.26354166666667</v>
      </c>
      <c r="Q557" s="75">
        <f>F557*O557+表2[[#This Row],[合计暂定数量]]*表2[[#This Row],[税率（13%）]]</f>
        <v>170.20625</v>
      </c>
      <c r="R557" s="76">
        <f t="shared" si="103"/>
        <v>0</v>
      </c>
      <c r="S557" s="77">
        <f t="shared" si="104"/>
        <v>1.11583333333333</v>
      </c>
    </row>
    <row r="558" s="27" customFormat="1" ht="24" spans="1:19">
      <c r="A558" s="38">
        <f t="shared" si="106"/>
        <v>556</v>
      </c>
      <c r="B558" s="39" t="s">
        <v>595</v>
      </c>
      <c r="C558" s="56" t="s">
        <v>502</v>
      </c>
      <c r="D558" s="39" t="s">
        <v>584</v>
      </c>
      <c r="E558" s="39" t="s">
        <v>590</v>
      </c>
      <c r="F558" s="40">
        <v>6</v>
      </c>
      <c r="G558" s="39" t="s">
        <v>405</v>
      </c>
      <c r="H558" s="41">
        <v>27.3</v>
      </c>
      <c r="I558" s="39">
        <v>28.119</v>
      </c>
      <c r="J558" s="39">
        <v>28.938</v>
      </c>
      <c r="K558" s="56">
        <v>28.119</v>
      </c>
      <c r="L558" s="39">
        <f t="shared" si="101"/>
        <v>3.65547</v>
      </c>
      <c r="M558" s="39">
        <f>F558*K558+表2[[#This Row],[合计暂定数量]]*表2[[#This Row],[税率（13%）]]</f>
        <v>190.64682</v>
      </c>
      <c r="N558" s="72">
        <v>28.02</v>
      </c>
      <c r="O558" s="57">
        <f t="shared" si="107"/>
        <v>28.02</v>
      </c>
      <c r="P558" s="59">
        <f t="shared" si="102"/>
        <v>3.6426</v>
      </c>
      <c r="Q558" s="75">
        <f>F558*O558+表2[[#This Row],[合计暂定数量]]*表2[[#This Row],[税率（13%）]]</f>
        <v>190.05282</v>
      </c>
      <c r="R558" s="76">
        <f t="shared" si="103"/>
        <v>28.02</v>
      </c>
      <c r="S558" s="77">
        <f t="shared" si="104"/>
        <v>-0.0990000000000002</v>
      </c>
    </row>
    <row r="559" s="27" customFormat="1" ht="24" spans="1:19">
      <c r="A559" s="38">
        <f t="shared" si="106"/>
        <v>557</v>
      </c>
      <c r="B559" s="39" t="s">
        <v>595</v>
      </c>
      <c r="C559" s="56" t="s">
        <v>502</v>
      </c>
      <c r="D559" s="39" t="s">
        <v>584</v>
      </c>
      <c r="E559" s="39" t="s">
        <v>591</v>
      </c>
      <c r="F559" s="40">
        <v>6</v>
      </c>
      <c r="G559" s="39" t="s">
        <v>405</v>
      </c>
      <c r="H559" s="41">
        <v>24.375</v>
      </c>
      <c r="I559" s="39">
        <v>25.106</v>
      </c>
      <c r="J559" s="39">
        <v>25.8375</v>
      </c>
      <c r="K559" s="56">
        <v>25.1061666666667</v>
      </c>
      <c r="L559" s="39">
        <f t="shared" si="101"/>
        <v>3.26380166666667</v>
      </c>
      <c r="M559" s="39">
        <f>F559*K559+表2[[#This Row],[合计暂定数量]]*表2[[#This Row],[税率（13%）]]</f>
        <v>170.21981</v>
      </c>
      <c r="N559" s="72">
        <v>18.99</v>
      </c>
      <c r="O559" s="57">
        <f t="shared" si="107"/>
        <v>18.99</v>
      </c>
      <c r="P559" s="59">
        <f t="shared" si="102"/>
        <v>2.4687</v>
      </c>
      <c r="Q559" s="75">
        <f>F559*O559+表2[[#This Row],[合计暂定数量]]*表2[[#This Row],[税率（13%）]]</f>
        <v>133.52281</v>
      </c>
      <c r="R559" s="76">
        <f t="shared" si="103"/>
        <v>18.99</v>
      </c>
      <c r="S559" s="77">
        <f t="shared" si="104"/>
        <v>-6.11616666666667</v>
      </c>
    </row>
    <row r="560" s="27" customFormat="1" ht="24" spans="1:19">
      <c r="A560" s="38">
        <f t="shared" si="106"/>
        <v>558</v>
      </c>
      <c r="B560" s="39" t="s">
        <v>595</v>
      </c>
      <c r="C560" s="56" t="s">
        <v>502</v>
      </c>
      <c r="D560" s="39" t="s">
        <v>584</v>
      </c>
      <c r="E560" s="39" t="s">
        <v>592</v>
      </c>
      <c r="F560" s="40">
        <v>6</v>
      </c>
      <c r="G560" s="39" t="s">
        <v>405</v>
      </c>
      <c r="H560" s="41">
        <v>27.3</v>
      </c>
      <c r="I560" s="39">
        <v>28.119</v>
      </c>
      <c r="J560" s="39">
        <v>28.938</v>
      </c>
      <c r="K560" s="56">
        <v>28.119</v>
      </c>
      <c r="L560" s="39">
        <f t="shared" si="101"/>
        <v>3.65547</v>
      </c>
      <c r="M560" s="39">
        <f>F560*K560+表2[[#This Row],[合计暂定数量]]*表2[[#This Row],[税率（13%）]]</f>
        <v>190.64682</v>
      </c>
      <c r="N560" s="72">
        <v>28.91</v>
      </c>
      <c r="O560" s="57">
        <f t="shared" si="107"/>
        <v>28.119</v>
      </c>
      <c r="P560" s="59">
        <f t="shared" si="102"/>
        <v>3.65547</v>
      </c>
      <c r="Q560" s="75">
        <f>F560*O560+表2[[#This Row],[合计暂定数量]]*表2[[#This Row],[税率（13%）]]</f>
        <v>190.64682</v>
      </c>
      <c r="R560" s="76">
        <f t="shared" si="103"/>
        <v>0</v>
      </c>
      <c r="S560" s="77">
        <f t="shared" si="104"/>
        <v>0.791</v>
      </c>
    </row>
    <row r="561" s="27" customFormat="1" ht="24" spans="1:19">
      <c r="A561" s="38">
        <f t="shared" si="106"/>
        <v>559</v>
      </c>
      <c r="B561" s="39" t="s">
        <v>595</v>
      </c>
      <c r="C561" s="56" t="s">
        <v>502</v>
      </c>
      <c r="D561" s="39" t="s">
        <v>584</v>
      </c>
      <c r="E561" s="39" t="s">
        <v>593</v>
      </c>
      <c r="F561" s="40">
        <v>6</v>
      </c>
      <c r="G561" s="39" t="s">
        <v>405</v>
      </c>
      <c r="H561" s="41">
        <v>29.25</v>
      </c>
      <c r="I561" s="39">
        <v>30.127</v>
      </c>
      <c r="J561" s="39">
        <v>31.005</v>
      </c>
      <c r="K561" s="56">
        <v>30.1273333333333</v>
      </c>
      <c r="L561" s="39">
        <f t="shared" si="101"/>
        <v>3.91655333333333</v>
      </c>
      <c r="M561" s="39">
        <f>F561*K561+表2[[#This Row],[合计暂定数量]]*表2[[#This Row],[税率（13%）]]</f>
        <v>204.26332</v>
      </c>
      <c r="N561" s="72">
        <v>28.91</v>
      </c>
      <c r="O561" s="57">
        <f t="shared" si="107"/>
        <v>28.91</v>
      </c>
      <c r="P561" s="59">
        <f t="shared" si="102"/>
        <v>3.7583</v>
      </c>
      <c r="Q561" s="75">
        <f>F561*O561+表2[[#This Row],[合计暂定数量]]*表2[[#This Row],[税率（13%）]]</f>
        <v>196.95932</v>
      </c>
      <c r="R561" s="76">
        <f t="shared" si="103"/>
        <v>28.91</v>
      </c>
      <c r="S561" s="77">
        <f t="shared" si="104"/>
        <v>-1.21733333333333</v>
      </c>
    </row>
    <row r="562" s="27" customFormat="1" ht="24" spans="1:19">
      <c r="A562" s="38">
        <f t="shared" si="106"/>
        <v>560</v>
      </c>
      <c r="B562" s="39" t="s">
        <v>595</v>
      </c>
      <c r="C562" s="56" t="s">
        <v>502</v>
      </c>
      <c r="D562" s="39" t="s">
        <v>584</v>
      </c>
      <c r="E562" s="39" t="s">
        <v>594</v>
      </c>
      <c r="F562" s="40">
        <v>6</v>
      </c>
      <c r="G562" s="39" t="s">
        <v>405</v>
      </c>
      <c r="H562" s="41">
        <v>31.2</v>
      </c>
      <c r="I562" s="39">
        <v>32.136</v>
      </c>
      <c r="J562" s="39">
        <v>33.072</v>
      </c>
      <c r="K562" s="56">
        <v>32.136</v>
      </c>
      <c r="L562" s="39">
        <f t="shared" si="101"/>
        <v>4.17768</v>
      </c>
      <c r="M562" s="39">
        <f>F562*K562+表2[[#This Row],[合计暂定数量]]*表2[[#This Row],[税率（13%）]]</f>
        <v>217.88208</v>
      </c>
      <c r="N562" s="72">
        <v>32.82</v>
      </c>
      <c r="O562" s="57">
        <f t="shared" si="107"/>
        <v>32.136</v>
      </c>
      <c r="P562" s="59">
        <f t="shared" si="102"/>
        <v>4.17768</v>
      </c>
      <c r="Q562" s="75">
        <f>F562*O562+表2[[#This Row],[合计暂定数量]]*表2[[#This Row],[税率（13%）]]</f>
        <v>217.88208</v>
      </c>
      <c r="R562" s="76">
        <f t="shared" si="103"/>
        <v>0</v>
      </c>
      <c r="S562" s="77">
        <f t="shared" si="104"/>
        <v>0.683999999999997</v>
      </c>
    </row>
    <row r="563" s="27" customFormat="1" ht="24" spans="1:19">
      <c r="A563" s="38">
        <f t="shared" ref="A563:A570" si="108">ROW()-2</f>
        <v>561</v>
      </c>
      <c r="B563" s="39" t="s">
        <v>596</v>
      </c>
      <c r="C563" s="56" t="s">
        <v>502</v>
      </c>
      <c r="D563" s="39" t="s">
        <v>584</v>
      </c>
      <c r="E563" s="39" t="s">
        <v>593</v>
      </c>
      <c r="F563" s="40">
        <v>6</v>
      </c>
      <c r="G563" s="39" t="s">
        <v>405</v>
      </c>
      <c r="H563" s="41">
        <v>43.875</v>
      </c>
      <c r="I563" s="39">
        <v>45.191</v>
      </c>
      <c r="J563" s="39">
        <v>46.5075</v>
      </c>
      <c r="K563" s="56">
        <v>45.1911666666667</v>
      </c>
      <c r="L563" s="39">
        <f t="shared" si="101"/>
        <v>5.87485166666667</v>
      </c>
      <c r="M563" s="39">
        <f>F563*K563+表2[[#This Row],[合计暂定数量]]*表2[[#This Row],[税率（13%）]]</f>
        <v>306.39611</v>
      </c>
      <c r="N563" s="72">
        <v>47.87</v>
      </c>
      <c r="O563" s="57">
        <f t="shared" ref="O563:O595" si="109">IF(K563&gt;N563,N563,K563)</f>
        <v>45.1911666666667</v>
      </c>
      <c r="P563" s="59">
        <f t="shared" si="102"/>
        <v>5.87485166666667</v>
      </c>
      <c r="Q563" s="75">
        <f>F563*O563+表2[[#This Row],[合计暂定数量]]*表2[[#This Row],[税率（13%）]]</f>
        <v>306.39611</v>
      </c>
      <c r="R563" s="76">
        <f t="shared" si="103"/>
        <v>0</v>
      </c>
      <c r="S563" s="77">
        <f t="shared" si="104"/>
        <v>2.67883333333333</v>
      </c>
    </row>
    <row r="564" s="27" customFormat="1" ht="24" spans="1:19">
      <c r="A564" s="38">
        <f t="shared" si="108"/>
        <v>562</v>
      </c>
      <c r="B564" s="39" t="s">
        <v>596</v>
      </c>
      <c r="C564" s="56" t="s">
        <v>502</v>
      </c>
      <c r="D564" s="39" t="s">
        <v>584</v>
      </c>
      <c r="E564" s="39" t="s">
        <v>597</v>
      </c>
      <c r="F564" s="40">
        <v>6</v>
      </c>
      <c r="G564" s="39" t="s">
        <v>405</v>
      </c>
      <c r="H564" s="41">
        <v>48.75</v>
      </c>
      <c r="I564" s="39">
        <v>50.212</v>
      </c>
      <c r="J564" s="39">
        <v>51.675</v>
      </c>
      <c r="K564" s="56">
        <v>50.2123333333333</v>
      </c>
      <c r="L564" s="39">
        <f t="shared" si="101"/>
        <v>6.52760333333333</v>
      </c>
      <c r="M564" s="39">
        <f>F564*K564+表2[[#This Row],[合计暂定数量]]*表2[[#This Row],[税率（13%）]]</f>
        <v>340.43962</v>
      </c>
      <c r="N564" s="72">
        <v>61.44</v>
      </c>
      <c r="O564" s="57">
        <f t="shared" si="109"/>
        <v>50.2123333333333</v>
      </c>
      <c r="P564" s="59">
        <f t="shared" si="102"/>
        <v>6.52760333333333</v>
      </c>
      <c r="Q564" s="75">
        <f>F564*O564+表2[[#This Row],[合计暂定数量]]*表2[[#This Row],[税率（13%）]]</f>
        <v>340.43962</v>
      </c>
      <c r="R564" s="76">
        <f t="shared" si="103"/>
        <v>0</v>
      </c>
      <c r="S564" s="77">
        <f t="shared" si="104"/>
        <v>11.2276666666667</v>
      </c>
    </row>
    <row r="565" s="27" customFormat="1" ht="24" spans="1:19">
      <c r="A565" s="38">
        <f t="shared" si="108"/>
        <v>563</v>
      </c>
      <c r="B565" s="39" t="s">
        <v>596</v>
      </c>
      <c r="C565" s="56" t="s">
        <v>502</v>
      </c>
      <c r="D565" s="39" t="s">
        <v>584</v>
      </c>
      <c r="E565" s="39" t="s">
        <v>598</v>
      </c>
      <c r="F565" s="40">
        <v>6</v>
      </c>
      <c r="G565" s="39" t="s">
        <v>405</v>
      </c>
      <c r="H565" s="41">
        <v>53.625</v>
      </c>
      <c r="I565" s="39">
        <v>55.233</v>
      </c>
      <c r="J565" s="39">
        <v>56.8425</v>
      </c>
      <c r="K565" s="56">
        <v>55.2335</v>
      </c>
      <c r="L565" s="39">
        <f t="shared" si="101"/>
        <v>7.180355</v>
      </c>
      <c r="M565" s="39">
        <f>F565*K565+表2[[#This Row],[合计暂定数量]]*表2[[#This Row],[税率（13%）]]</f>
        <v>374.48313</v>
      </c>
      <c r="N565" s="72">
        <v>66.86</v>
      </c>
      <c r="O565" s="57">
        <f t="shared" si="109"/>
        <v>55.2335</v>
      </c>
      <c r="P565" s="59">
        <f t="shared" si="102"/>
        <v>7.180355</v>
      </c>
      <c r="Q565" s="75">
        <f>F565*O565+表2[[#This Row],[合计暂定数量]]*表2[[#This Row],[税率（13%）]]</f>
        <v>374.48313</v>
      </c>
      <c r="R565" s="76">
        <f t="shared" si="103"/>
        <v>0</v>
      </c>
      <c r="S565" s="77">
        <f t="shared" si="104"/>
        <v>11.6265</v>
      </c>
    </row>
    <row r="566" s="27" customFormat="1" ht="24" spans="1:19">
      <c r="A566" s="38">
        <f t="shared" si="108"/>
        <v>564</v>
      </c>
      <c r="B566" s="39" t="s">
        <v>596</v>
      </c>
      <c r="C566" s="56" t="s">
        <v>502</v>
      </c>
      <c r="D566" s="39" t="s">
        <v>584</v>
      </c>
      <c r="E566" s="39" t="s">
        <v>599</v>
      </c>
      <c r="F566" s="40">
        <v>6</v>
      </c>
      <c r="G566" s="39" t="s">
        <v>405</v>
      </c>
      <c r="H566" s="41">
        <v>58.5</v>
      </c>
      <c r="I566" s="39">
        <v>60.255</v>
      </c>
      <c r="J566" s="39">
        <v>62.01</v>
      </c>
      <c r="K566" s="56">
        <v>60.255</v>
      </c>
      <c r="L566" s="39">
        <f t="shared" si="101"/>
        <v>7.83315</v>
      </c>
      <c r="M566" s="39">
        <f>F566*K566+表2[[#This Row],[合计暂定数量]]*表2[[#This Row],[税率（13%）]]</f>
        <v>408.5289</v>
      </c>
      <c r="N566" s="72">
        <v>71.36</v>
      </c>
      <c r="O566" s="57">
        <f t="shared" si="109"/>
        <v>60.255</v>
      </c>
      <c r="P566" s="59">
        <f t="shared" si="102"/>
        <v>7.83315</v>
      </c>
      <c r="Q566" s="75">
        <f>F566*O566+表2[[#This Row],[合计暂定数量]]*表2[[#This Row],[税率（13%）]]</f>
        <v>408.5289</v>
      </c>
      <c r="R566" s="76">
        <f t="shared" si="103"/>
        <v>0</v>
      </c>
      <c r="S566" s="77">
        <f t="shared" si="104"/>
        <v>11.105</v>
      </c>
    </row>
    <row r="567" s="27" customFormat="1" ht="24" spans="1:19">
      <c r="A567" s="38">
        <f t="shared" si="108"/>
        <v>565</v>
      </c>
      <c r="B567" s="39" t="s">
        <v>600</v>
      </c>
      <c r="C567" s="56" t="s">
        <v>502</v>
      </c>
      <c r="D567" s="39" t="s">
        <v>584</v>
      </c>
      <c r="E567" s="39" t="s">
        <v>593</v>
      </c>
      <c r="F567" s="40">
        <v>6</v>
      </c>
      <c r="G567" s="39" t="s">
        <v>405</v>
      </c>
      <c r="H567" s="41">
        <v>43.875</v>
      </c>
      <c r="I567" s="39">
        <v>45.191</v>
      </c>
      <c r="J567" s="39">
        <v>46.5075</v>
      </c>
      <c r="K567" s="56">
        <v>45.1911666666667</v>
      </c>
      <c r="L567" s="39">
        <f t="shared" si="101"/>
        <v>5.87485166666667</v>
      </c>
      <c r="M567" s="39">
        <f>F567*K567+表2[[#This Row],[合计暂定数量]]*表2[[#This Row],[税率（13%）]]</f>
        <v>306.39611</v>
      </c>
      <c r="N567" s="72">
        <v>47.87</v>
      </c>
      <c r="O567" s="57">
        <f t="shared" si="109"/>
        <v>45.1911666666667</v>
      </c>
      <c r="P567" s="59">
        <f t="shared" si="102"/>
        <v>5.87485166666667</v>
      </c>
      <c r="Q567" s="75">
        <f>F567*O567+表2[[#This Row],[合计暂定数量]]*表2[[#This Row],[税率（13%）]]</f>
        <v>306.39611</v>
      </c>
      <c r="R567" s="76">
        <f t="shared" si="103"/>
        <v>0</v>
      </c>
      <c r="S567" s="77">
        <f t="shared" si="104"/>
        <v>2.67883333333333</v>
      </c>
    </row>
    <row r="568" s="27" customFormat="1" ht="24" spans="1:19">
      <c r="A568" s="38">
        <f t="shared" si="108"/>
        <v>566</v>
      </c>
      <c r="B568" s="39" t="s">
        <v>600</v>
      </c>
      <c r="C568" s="56" t="s">
        <v>502</v>
      </c>
      <c r="D568" s="39" t="s">
        <v>584</v>
      </c>
      <c r="E568" s="39" t="s">
        <v>597</v>
      </c>
      <c r="F568" s="40">
        <v>6</v>
      </c>
      <c r="G568" s="39" t="s">
        <v>405</v>
      </c>
      <c r="H568" s="41">
        <v>48.75</v>
      </c>
      <c r="I568" s="39">
        <v>50.212</v>
      </c>
      <c r="J568" s="39">
        <v>51.675</v>
      </c>
      <c r="K568" s="56">
        <v>50.2123333333333</v>
      </c>
      <c r="L568" s="39">
        <f t="shared" si="101"/>
        <v>6.52760333333333</v>
      </c>
      <c r="M568" s="39">
        <f>F568*K568+表2[[#This Row],[合计暂定数量]]*表2[[#This Row],[税率（13%）]]</f>
        <v>340.43962</v>
      </c>
      <c r="N568" s="72">
        <v>61.44</v>
      </c>
      <c r="O568" s="57">
        <f t="shared" si="109"/>
        <v>50.2123333333333</v>
      </c>
      <c r="P568" s="59">
        <f t="shared" si="102"/>
        <v>6.52760333333333</v>
      </c>
      <c r="Q568" s="75">
        <f>F568*O568+表2[[#This Row],[合计暂定数量]]*表2[[#This Row],[税率（13%）]]</f>
        <v>340.43962</v>
      </c>
      <c r="R568" s="76">
        <f t="shared" si="103"/>
        <v>0</v>
      </c>
      <c r="S568" s="77">
        <f t="shared" si="104"/>
        <v>11.2276666666667</v>
      </c>
    </row>
    <row r="569" s="27" customFormat="1" ht="24" spans="1:19">
      <c r="A569" s="38">
        <f t="shared" si="108"/>
        <v>567</v>
      </c>
      <c r="B569" s="39" t="s">
        <v>600</v>
      </c>
      <c r="C569" s="56" t="s">
        <v>502</v>
      </c>
      <c r="D569" s="39" t="s">
        <v>584</v>
      </c>
      <c r="E569" s="39" t="s">
        <v>598</v>
      </c>
      <c r="F569" s="40">
        <v>6</v>
      </c>
      <c r="G569" s="39" t="s">
        <v>405</v>
      </c>
      <c r="H569" s="41">
        <v>53.625</v>
      </c>
      <c r="I569" s="39">
        <v>55.233</v>
      </c>
      <c r="J569" s="39">
        <v>56.8425</v>
      </c>
      <c r="K569" s="56">
        <v>55.2335</v>
      </c>
      <c r="L569" s="39">
        <f t="shared" si="101"/>
        <v>7.180355</v>
      </c>
      <c r="M569" s="39">
        <f>F569*K569+表2[[#This Row],[合计暂定数量]]*表2[[#This Row],[税率（13%）]]</f>
        <v>374.48313</v>
      </c>
      <c r="N569" s="72">
        <v>66.86</v>
      </c>
      <c r="O569" s="57">
        <f t="shared" si="109"/>
        <v>55.2335</v>
      </c>
      <c r="P569" s="59">
        <f t="shared" si="102"/>
        <v>7.180355</v>
      </c>
      <c r="Q569" s="75">
        <f>F569*O569+表2[[#This Row],[合计暂定数量]]*表2[[#This Row],[税率（13%）]]</f>
        <v>374.48313</v>
      </c>
      <c r="R569" s="76">
        <f t="shared" si="103"/>
        <v>0</v>
      </c>
      <c r="S569" s="77">
        <f t="shared" si="104"/>
        <v>11.6265</v>
      </c>
    </row>
    <row r="570" s="27" customFormat="1" ht="24" spans="1:19">
      <c r="A570" s="38">
        <f t="shared" si="108"/>
        <v>568</v>
      </c>
      <c r="B570" s="39" t="s">
        <v>601</v>
      </c>
      <c r="C570" s="56" t="s">
        <v>502</v>
      </c>
      <c r="D570" s="39" t="s">
        <v>584</v>
      </c>
      <c r="E570" s="39" t="s">
        <v>602</v>
      </c>
      <c r="F570" s="40">
        <v>6</v>
      </c>
      <c r="G570" s="39" t="s">
        <v>405</v>
      </c>
      <c r="H570" s="41">
        <v>37.05</v>
      </c>
      <c r="I570" s="39">
        <v>38.16</v>
      </c>
      <c r="J570" s="39">
        <v>39.273</v>
      </c>
      <c r="K570" s="56">
        <v>38.161</v>
      </c>
      <c r="L570" s="39">
        <f t="shared" si="101"/>
        <v>4.96093</v>
      </c>
      <c r="M570" s="39">
        <f>F570*K570+表2[[#This Row],[合计暂定数量]]*表2[[#This Row],[税率（13%）]]</f>
        <v>258.73158</v>
      </c>
      <c r="N570" s="72">
        <v>56.05</v>
      </c>
      <c r="O570" s="57">
        <f t="shared" si="109"/>
        <v>38.161</v>
      </c>
      <c r="P570" s="59">
        <f t="shared" si="102"/>
        <v>4.96093</v>
      </c>
      <c r="Q570" s="75">
        <f>F570*O570+表2[[#This Row],[合计暂定数量]]*表2[[#This Row],[税率（13%）]]</f>
        <v>258.73158</v>
      </c>
      <c r="R570" s="76">
        <f t="shared" si="103"/>
        <v>0</v>
      </c>
      <c r="S570" s="77">
        <f t="shared" si="104"/>
        <v>17.889</v>
      </c>
    </row>
    <row r="571" s="27" customFormat="1" ht="24" spans="1:19">
      <c r="A571" s="38">
        <f t="shared" ref="A571:A580" si="110">ROW()-2</f>
        <v>569</v>
      </c>
      <c r="B571" s="39" t="s">
        <v>601</v>
      </c>
      <c r="C571" s="56" t="s">
        <v>502</v>
      </c>
      <c r="D571" s="39" t="s">
        <v>584</v>
      </c>
      <c r="E571" s="39" t="s">
        <v>603</v>
      </c>
      <c r="F571" s="40">
        <v>6</v>
      </c>
      <c r="G571" s="39" t="s">
        <v>405</v>
      </c>
      <c r="H571" s="41">
        <v>41.925</v>
      </c>
      <c r="I571" s="39">
        <v>43.18</v>
      </c>
      <c r="J571" s="39">
        <v>44.4405</v>
      </c>
      <c r="K571" s="56">
        <v>43.1818333333333</v>
      </c>
      <c r="L571" s="39">
        <f t="shared" si="101"/>
        <v>5.61363833333333</v>
      </c>
      <c r="M571" s="39">
        <f>F571*K571+表2[[#This Row],[合计暂定数量]]*表2[[#This Row],[税率（13%）]]</f>
        <v>292.77283</v>
      </c>
      <c r="N571" s="72">
        <v>59.63</v>
      </c>
      <c r="O571" s="57">
        <f t="shared" si="109"/>
        <v>43.1818333333333</v>
      </c>
      <c r="P571" s="59">
        <f t="shared" si="102"/>
        <v>5.61363833333333</v>
      </c>
      <c r="Q571" s="75">
        <f>F571*O571+表2[[#This Row],[合计暂定数量]]*表2[[#This Row],[税率（13%）]]</f>
        <v>292.77283</v>
      </c>
      <c r="R571" s="76">
        <f t="shared" si="103"/>
        <v>0</v>
      </c>
      <c r="S571" s="77">
        <f t="shared" si="104"/>
        <v>16.4481666666667</v>
      </c>
    </row>
    <row r="572" s="27" customFormat="1" ht="24" spans="1:19">
      <c r="A572" s="38">
        <f t="shared" si="110"/>
        <v>570</v>
      </c>
      <c r="B572" s="39" t="s">
        <v>601</v>
      </c>
      <c r="C572" s="56" t="s">
        <v>502</v>
      </c>
      <c r="D572" s="39" t="s">
        <v>584</v>
      </c>
      <c r="E572" s="39" t="s">
        <v>604</v>
      </c>
      <c r="F572" s="40">
        <v>6</v>
      </c>
      <c r="G572" s="39" t="s">
        <v>405</v>
      </c>
      <c r="H572" s="41">
        <v>46.8</v>
      </c>
      <c r="I572" s="39">
        <v>48.204</v>
      </c>
      <c r="J572" s="39">
        <v>49.608</v>
      </c>
      <c r="K572" s="56">
        <v>48.204</v>
      </c>
      <c r="L572" s="39">
        <f t="shared" si="101"/>
        <v>6.26652</v>
      </c>
      <c r="M572" s="39">
        <f>F572*K572+表2[[#This Row],[合计暂定数量]]*表2[[#This Row],[税率（13%）]]</f>
        <v>326.82312</v>
      </c>
      <c r="N572" s="72">
        <v>78.59</v>
      </c>
      <c r="O572" s="57">
        <f t="shared" si="109"/>
        <v>48.204</v>
      </c>
      <c r="P572" s="59">
        <f t="shared" si="102"/>
        <v>6.26652</v>
      </c>
      <c r="Q572" s="75">
        <f>F572*O572+表2[[#This Row],[合计暂定数量]]*表2[[#This Row],[税率（13%）]]</f>
        <v>326.82312</v>
      </c>
      <c r="R572" s="76">
        <f t="shared" si="103"/>
        <v>0</v>
      </c>
      <c r="S572" s="77">
        <f t="shared" si="104"/>
        <v>30.386</v>
      </c>
    </row>
    <row r="573" s="27" customFormat="1" ht="24" spans="1:19">
      <c r="A573" s="38">
        <f t="shared" si="110"/>
        <v>571</v>
      </c>
      <c r="B573" s="39" t="s">
        <v>605</v>
      </c>
      <c r="C573" s="56" t="s">
        <v>502</v>
      </c>
      <c r="D573" s="39" t="s">
        <v>584</v>
      </c>
      <c r="E573" s="39" t="s">
        <v>602</v>
      </c>
      <c r="F573" s="40">
        <v>6</v>
      </c>
      <c r="G573" s="39" t="s">
        <v>405</v>
      </c>
      <c r="H573" s="41">
        <v>37.05</v>
      </c>
      <c r="I573" s="39">
        <v>38.161</v>
      </c>
      <c r="J573" s="39">
        <v>39.273</v>
      </c>
      <c r="K573" s="56">
        <v>38.1613333333333</v>
      </c>
      <c r="L573" s="39">
        <f t="shared" si="101"/>
        <v>4.96097333333333</v>
      </c>
      <c r="M573" s="39">
        <f>F573*K573+表2[[#This Row],[合计暂定数量]]*表2[[#This Row],[税率（13%）]]</f>
        <v>258.73384</v>
      </c>
      <c r="N573" s="72">
        <v>55.13</v>
      </c>
      <c r="O573" s="57">
        <f t="shared" si="109"/>
        <v>38.1613333333333</v>
      </c>
      <c r="P573" s="59">
        <f t="shared" si="102"/>
        <v>4.96097333333333</v>
      </c>
      <c r="Q573" s="75">
        <f>F573*O573+表2[[#This Row],[合计暂定数量]]*表2[[#This Row],[税率（13%）]]</f>
        <v>258.73384</v>
      </c>
      <c r="R573" s="76">
        <f t="shared" si="103"/>
        <v>0</v>
      </c>
      <c r="S573" s="77">
        <f t="shared" si="104"/>
        <v>16.9686666666667</v>
      </c>
    </row>
    <row r="574" s="27" customFormat="1" ht="24" spans="1:19">
      <c r="A574" s="38">
        <f t="shared" si="110"/>
        <v>572</v>
      </c>
      <c r="B574" s="39" t="s">
        <v>605</v>
      </c>
      <c r="C574" s="56" t="s">
        <v>502</v>
      </c>
      <c r="D574" s="39" t="s">
        <v>584</v>
      </c>
      <c r="E574" s="39" t="s">
        <v>603</v>
      </c>
      <c r="F574" s="40">
        <v>6</v>
      </c>
      <c r="G574" s="39" t="s">
        <v>405</v>
      </c>
      <c r="H574" s="41">
        <v>41.925</v>
      </c>
      <c r="I574" s="39">
        <v>43.18</v>
      </c>
      <c r="J574" s="39">
        <v>44.4405</v>
      </c>
      <c r="K574" s="56">
        <v>43.1818333333333</v>
      </c>
      <c r="L574" s="39">
        <f t="shared" si="101"/>
        <v>5.61363833333333</v>
      </c>
      <c r="M574" s="39">
        <f>F574*K574+表2[[#This Row],[合计暂定数量]]*表2[[#This Row],[税率（13%）]]</f>
        <v>292.77283</v>
      </c>
      <c r="N574" s="72">
        <v>63.25</v>
      </c>
      <c r="O574" s="57">
        <f t="shared" si="109"/>
        <v>43.1818333333333</v>
      </c>
      <c r="P574" s="59">
        <f t="shared" si="102"/>
        <v>5.61363833333333</v>
      </c>
      <c r="Q574" s="75">
        <f>F574*O574+表2[[#This Row],[合计暂定数量]]*表2[[#This Row],[税率（13%）]]</f>
        <v>292.77283</v>
      </c>
      <c r="R574" s="76">
        <f t="shared" si="103"/>
        <v>0</v>
      </c>
      <c r="S574" s="77">
        <f t="shared" si="104"/>
        <v>20.0681666666667</v>
      </c>
    </row>
    <row r="575" s="27" customFormat="1" ht="24" spans="1:19">
      <c r="A575" s="38">
        <f t="shared" si="110"/>
        <v>573</v>
      </c>
      <c r="B575" s="39" t="s">
        <v>605</v>
      </c>
      <c r="C575" s="56" t="s">
        <v>502</v>
      </c>
      <c r="D575" s="39" t="s">
        <v>584</v>
      </c>
      <c r="E575" s="39" t="s">
        <v>604</v>
      </c>
      <c r="F575" s="40">
        <v>6</v>
      </c>
      <c r="G575" s="39" t="s">
        <v>405</v>
      </c>
      <c r="H575" s="41">
        <v>46.8</v>
      </c>
      <c r="I575" s="39">
        <v>48.204</v>
      </c>
      <c r="J575" s="39">
        <v>49.608</v>
      </c>
      <c r="K575" s="56">
        <v>48.204</v>
      </c>
      <c r="L575" s="39">
        <f t="shared" si="101"/>
        <v>6.26652</v>
      </c>
      <c r="M575" s="39">
        <f>F575*K575+表2[[#This Row],[合计暂定数量]]*表2[[#This Row],[税率（13%）]]</f>
        <v>326.82312</v>
      </c>
      <c r="N575" s="72">
        <v>76.81</v>
      </c>
      <c r="O575" s="57">
        <f t="shared" si="109"/>
        <v>48.204</v>
      </c>
      <c r="P575" s="59">
        <f t="shared" si="102"/>
        <v>6.26652</v>
      </c>
      <c r="Q575" s="75">
        <f>F575*O575+表2[[#This Row],[合计暂定数量]]*表2[[#This Row],[税率（13%）]]</f>
        <v>326.82312</v>
      </c>
      <c r="R575" s="76">
        <f t="shared" si="103"/>
        <v>0</v>
      </c>
      <c r="S575" s="77">
        <f t="shared" si="104"/>
        <v>28.606</v>
      </c>
    </row>
    <row r="576" s="27" customFormat="1" ht="24" spans="1:19">
      <c r="A576" s="38">
        <f t="shared" si="110"/>
        <v>574</v>
      </c>
      <c r="B576" s="39" t="s">
        <v>606</v>
      </c>
      <c r="C576" s="56" t="s">
        <v>502</v>
      </c>
      <c r="D576" s="39" t="s">
        <v>584</v>
      </c>
      <c r="E576" s="39" t="s">
        <v>607</v>
      </c>
      <c r="F576" s="40">
        <v>6</v>
      </c>
      <c r="G576" s="39" t="s">
        <v>207</v>
      </c>
      <c r="H576" s="41">
        <v>117</v>
      </c>
      <c r="I576" s="39">
        <v>120.51</v>
      </c>
      <c r="J576" s="39">
        <v>124.02</v>
      </c>
      <c r="K576" s="56">
        <v>120.51</v>
      </c>
      <c r="L576" s="39">
        <f t="shared" si="101"/>
        <v>15.6663</v>
      </c>
      <c r="M576" s="39">
        <f>F576*K576+表2[[#This Row],[合计暂定数量]]*表2[[#This Row],[税率（13%）]]</f>
        <v>817.0578</v>
      </c>
      <c r="N576" s="72">
        <v>51.32</v>
      </c>
      <c r="O576" s="57">
        <f t="shared" si="109"/>
        <v>51.32</v>
      </c>
      <c r="P576" s="59">
        <f t="shared" si="102"/>
        <v>6.6716</v>
      </c>
      <c r="Q576" s="75">
        <f>F576*O576+表2[[#This Row],[合计暂定数量]]*表2[[#This Row],[税率（13%）]]</f>
        <v>401.9178</v>
      </c>
      <c r="R576" s="76">
        <f t="shared" si="103"/>
        <v>51.32</v>
      </c>
      <c r="S576" s="77">
        <f t="shared" si="104"/>
        <v>-69.19</v>
      </c>
    </row>
    <row r="577" s="27" customFormat="1" ht="24" spans="1:19">
      <c r="A577" s="38">
        <f t="shared" si="110"/>
        <v>575</v>
      </c>
      <c r="B577" s="39" t="s">
        <v>608</v>
      </c>
      <c r="C577" s="56" t="s">
        <v>502</v>
      </c>
      <c r="D577" s="39" t="s">
        <v>609</v>
      </c>
      <c r="E577" s="39" t="s">
        <v>577</v>
      </c>
      <c r="F577" s="40">
        <v>8</v>
      </c>
      <c r="G577" s="39" t="s">
        <v>405</v>
      </c>
      <c r="H577" s="41">
        <v>56.55</v>
      </c>
      <c r="I577" s="39">
        <v>58.246</v>
      </c>
      <c r="J577" s="39">
        <v>59.943</v>
      </c>
      <c r="K577" s="56">
        <v>58.2463333333333</v>
      </c>
      <c r="L577" s="39">
        <f t="shared" si="101"/>
        <v>7.57202333333333</v>
      </c>
      <c r="M577" s="39">
        <f>F577*K577+表2[[#This Row],[合计暂定数量]]*表2[[#This Row],[税率（13%）]]</f>
        <v>526.546853333333</v>
      </c>
      <c r="N577" s="72">
        <v>84.01</v>
      </c>
      <c r="O577" s="57">
        <f t="shared" si="109"/>
        <v>58.2463333333333</v>
      </c>
      <c r="P577" s="59">
        <f t="shared" si="102"/>
        <v>7.57202333333333</v>
      </c>
      <c r="Q577" s="75">
        <f>F577*O577+表2[[#This Row],[合计暂定数量]]*表2[[#This Row],[税率（13%）]]</f>
        <v>526.546853333333</v>
      </c>
      <c r="R577" s="76">
        <f t="shared" si="103"/>
        <v>0</v>
      </c>
      <c r="S577" s="77">
        <f t="shared" si="104"/>
        <v>25.7636666666667</v>
      </c>
    </row>
    <row r="578" s="27" customFormat="1" ht="24" spans="1:19">
      <c r="A578" s="38">
        <f t="shared" si="110"/>
        <v>576</v>
      </c>
      <c r="B578" s="39" t="s">
        <v>608</v>
      </c>
      <c r="C578" s="56" t="s">
        <v>502</v>
      </c>
      <c r="D578" s="39" t="s">
        <v>609</v>
      </c>
      <c r="E578" s="39" t="s">
        <v>578</v>
      </c>
      <c r="F578" s="40">
        <v>6</v>
      </c>
      <c r="G578" s="39" t="s">
        <v>405</v>
      </c>
      <c r="H578" s="41">
        <v>68.25</v>
      </c>
      <c r="I578" s="39">
        <v>70.297</v>
      </c>
      <c r="J578" s="39">
        <v>72.345</v>
      </c>
      <c r="K578" s="56">
        <v>70.2973333333333</v>
      </c>
      <c r="L578" s="39">
        <f t="shared" si="101"/>
        <v>9.13865333333333</v>
      </c>
      <c r="M578" s="39">
        <f>F578*K578+表2[[#This Row],[合计暂定数量]]*表2[[#This Row],[税率（13%）]]</f>
        <v>476.61592</v>
      </c>
      <c r="N578" s="72">
        <v>63.1</v>
      </c>
      <c r="O578" s="57">
        <f t="shared" si="109"/>
        <v>63.1</v>
      </c>
      <c r="P578" s="59">
        <f t="shared" si="102"/>
        <v>8.203</v>
      </c>
      <c r="Q578" s="75">
        <f>F578*O578+表2[[#This Row],[合计暂定数量]]*表2[[#This Row],[税率（13%）]]</f>
        <v>433.43192</v>
      </c>
      <c r="R578" s="76">
        <f t="shared" si="103"/>
        <v>63.1</v>
      </c>
      <c r="S578" s="77">
        <f t="shared" si="104"/>
        <v>-7.19733333333333</v>
      </c>
    </row>
    <row r="579" s="27" customFormat="1" ht="24" spans="1:19">
      <c r="A579" s="38">
        <f t="shared" si="110"/>
        <v>577</v>
      </c>
      <c r="B579" s="39" t="s">
        <v>610</v>
      </c>
      <c r="C579" s="56" t="s">
        <v>502</v>
      </c>
      <c r="D579" s="39" t="s">
        <v>609</v>
      </c>
      <c r="E579" s="39" t="s">
        <v>611</v>
      </c>
      <c r="F579" s="40">
        <v>6</v>
      </c>
      <c r="G579" s="39" t="s">
        <v>405</v>
      </c>
      <c r="H579" s="41">
        <v>48.75</v>
      </c>
      <c r="I579" s="39">
        <v>50.212</v>
      </c>
      <c r="J579" s="39">
        <v>51.675</v>
      </c>
      <c r="K579" s="56">
        <v>50.2123333333333</v>
      </c>
      <c r="L579" s="39">
        <f t="shared" si="101"/>
        <v>6.52760333333333</v>
      </c>
      <c r="M579" s="39">
        <f>F579*K579+表2[[#This Row],[合计暂定数量]]*表2[[#This Row],[税率（13%）]]</f>
        <v>340.43962</v>
      </c>
      <c r="N579" s="72">
        <v>60.52</v>
      </c>
      <c r="O579" s="57">
        <f t="shared" si="109"/>
        <v>50.2123333333333</v>
      </c>
      <c r="P579" s="59">
        <f t="shared" si="102"/>
        <v>6.52760333333333</v>
      </c>
      <c r="Q579" s="75">
        <f>F579*O579+表2[[#This Row],[合计暂定数量]]*表2[[#This Row],[税率（13%）]]</f>
        <v>340.43962</v>
      </c>
      <c r="R579" s="76">
        <f t="shared" si="103"/>
        <v>0</v>
      </c>
      <c r="S579" s="77">
        <f t="shared" si="104"/>
        <v>10.3076666666667</v>
      </c>
    </row>
    <row r="580" s="27" customFormat="1" ht="24" spans="1:19">
      <c r="A580" s="38">
        <f t="shared" si="110"/>
        <v>578</v>
      </c>
      <c r="B580" s="39" t="s">
        <v>610</v>
      </c>
      <c r="C580" s="56" t="s">
        <v>502</v>
      </c>
      <c r="D580" s="39" t="s">
        <v>609</v>
      </c>
      <c r="E580" s="39" t="s">
        <v>577</v>
      </c>
      <c r="F580" s="40">
        <v>8</v>
      </c>
      <c r="G580" s="39" t="s">
        <v>405</v>
      </c>
      <c r="H580" s="41">
        <v>56.55</v>
      </c>
      <c r="I580" s="39">
        <v>58.246</v>
      </c>
      <c r="J580" s="39">
        <v>59.943</v>
      </c>
      <c r="K580" s="56">
        <v>58.2463333333333</v>
      </c>
      <c r="L580" s="39">
        <f t="shared" ref="L580:L643" si="111">K580*0.13</f>
        <v>7.57202333333333</v>
      </c>
      <c r="M580" s="39">
        <f>F580*K580+表2[[#This Row],[合计暂定数量]]*表2[[#This Row],[税率（13%）]]</f>
        <v>526.546853333333</v>
      </c>
      <c r="N580" s="72">
        <v>61.44</v>
      </c>
      <c r="O580" s="57">
        <f t="shared" si="109"/>
        <v>58.2463333333333</v>
      </c>
      <c r="P580" s="59">
        <f t="shared" ref="P580:P643" si="112">O580*0.13</f>
        <v>7.57202333333333</v>
      </c>
      <c r="Q580" s="75">
        <f>F580*O580+表2[[#This Row],[合计暂定数量]]*表2[[#This Row],[税率（13%）]]</f>
        <v>526.546853333333</v>
      </c>
      <c r="R580" s="76">
        <f t="shared" ref="R580:R643" si="113">IF(K580&gt;N580,N580,0)</f>
        <v>0</v>
      </c>
      <c r="S580" s="77">
        <f t="shared" ref="S580:S643" si="114">N580-K580</f>
        <v>3.19366666666667</v>
      </c>
    </row>
    <row r="581" s="27" customFormat="1" ht="24" spans="1:19">
      <c r="A581" s="38">
        <f t="shared" ref="A581:A590" si="115">ROW()-2</f>
        <v>579</v>
      </c>
      <c r="B581" s="39" t="s">
        <v>610</v>
      </c>
      <c r="C581" s="56" t="s">
        <v>502</v>
      </c>
      <c r="D581" s="39" t="s">
        <v>609</v>
      </c>
      <c r="E581" s="39" t="s">
        <v>612</v>
      </c>
      <c r="F581" s="40">
        <v>6</v>
      </c>
      <c r="G581" s="39" t="s">
        <v>405</v>
      </c>
      <c r="H581" s="41">
        <v>58.5</v>
      </c>
      <c r="I581" s="39">
        <v>60.255</v>
      </c>
      <c r="J581" s="39">
        <v>62.01</v>
      </c>
      <c r="K581" s="56">
        <v>60.255</v>
      </c>
      <c r="L581" s="39">
        <f t="shared" si="111"/>
        <v>7.83315</v>
      </c>
      <c r="M581" s="39">
        <f>F581*K581+表2[[#This Row],[合计暂定数量]]*表2[[#This Row],[税率（13%）]]</f>
        <v>408.5289</v>
      </c>
      <c r="N581" s="72">
        <v>74.12</v>
      </c>
      <c r="O581" s="57">
        <f t="shared" si="109"/>
        <v>60.255</v>
      </c>
      <c r="P581" s="59">
        <f t="shared" si="112"/>
        <v>7.83315</v>
      </c>
      <c r="Q581" s="75">
        <f>F581*O581+表2[[#This Row],[合计暂定数量]]*表2[[#This Row],[税率（13%）]]</f>
        <v>408.5289</v>
      </c>
      <c r="R581" s="76">
        <f t="shared" si="113"/>
        <v>0</v>
      </c>
      <c r="S581" s="77">
        <f t="shared" si="114"/>
        <v>13.865</v>
      </c>
    </row>
    <row r="582" s="27" customFormat="1" ht="24" spans="1:19">
      <c r="A582" s="38">
        <f t="shared" si="115"/>
        <v>580</v>
      </c>
      <c r="B582" s="39" t="s">
        <v>613</v>
      </c>
      <c r="C582" s="56" t="s">
        <v>502</v>
      </c>
      <c r="D582" s="39" t="s">
        <v>609</v>
      </c>
      <c r="E582" s="39" t="s">
        <v>611</v>
      </c>
      <c r="F582" s="40">
        <v>6</v>
      </c>
      <c r="G582" s="39" t="s">
        <v>405</v>
      </c>
      <c r="H582" s="41">
        <v>48.75</v>
      </c>
      <c r="I582" s="39">
        <v>50.212</v>
      </c>
      <c r="J582" s="39">
        <v>51.675</v>
      </c>
      <c r="K582" s="56">
        <v>50.2123333333333</v>
      </c>
      <c r="L582" s="39">
        <f t="shared" si="111"/>
        <v>6.52760333333333</v>
      </c>
      <c r="M582" s="39">
        <f>F582*K582+表2[[#This Row],[合计暂定数量]]*表2[[#This Row],[税率（13%）]]</f>
        <v>340.43962</v>
      </c>
      <c r="N582" s="72">
        <v>57.83</v>
      </c>
      <c r="O582" s="57">
        <f t="shared" si="109"/>
        <v>50.2123333333333</v>
      </c>
      <c r="P582" s="59">
        <f t="shared" si="112"/>
        <v>6.52760333333333</v>
      </c>
      <c r="Q582" s="75">
        <f>F582*O582+表2[[#This Row],[合计暂定数量]]*表2[[#This Row],[税率（13%）]]</f>
        <v>340.43962</v>
      </c>
      <c r="R582" s="76">
        <f t="shared" si="113"/>
        <v>0</v>
      </c>
      <c r="S582" s="77">
        <f t="shared" si="114"/>
        <v>7.61766666666666</v>
      </c>
    </row>
    <row r="583" s="27" customFormat="1" ht="24" spans="1:19">
      <c r="A583" s="38">
        <f t="shared" si="115"/>
        <v>581</v>
      </c>
      <c r="B583" s="39" t="s">
        <v>613</v>
      </c>
      <c r="C583" s="56" t="s">
        <v>502</v>
      </c>
      <c r="D583" s="39" t="s">
        <v>609</v>
      </c>
      <c r="E583" s="39" t="s">
        <v>577</v>
      </c>
      <c r="F583" s="40">
        <v>8</v>
      </c>
      <c r="G583" s="39" t="s">
        <v>405</v>
      </c>
      <c r="H583" s="41">
        <v>56.55</v>
      </c>
      <c r="I583" s="39">
        <v>58.246</v>
      </c>
      <c r="J583" s="39">
        <v>59.943</v>
      </c>
      <c r="K583" s="56">
        <v>58.2463333333333</v>
      </c>
      <c r="L583" s="39">
        <f t="shared" si="111"/>
        <v>7.57202333333333</v>
      </c>
      <c r="M583" s="39">
        <f>F583*K583+表2[[#This Row],[合计暂定数量]]*表2[[#This Row],[税率（13%）]]</f>
        <v>526.546853333333</v>
      </c>
      <c r="N583" s="72">
        <v>69.59</v>
      </c>
      <c r="O583" s="57">
        <f t="shared" si="109"/>
        <v>58.2463333333333</v>
      </c>
      <c r="P583" s="59">
        <f t="shared" si="112"/>
        <v>7.57202333333333</v>
      </c>
      <c r="Q583" s="75">
        <f>F583*O583+表2[[#This Row],[合计暂定数量]]*表2[[#This Row],[税率（13%）]]</f>
        <v>526.546853333333</v>
      </c>
      <c r="R583" s="76">
        <f t="shared" si="113"/>
        <v>0</v>
      </c>
      <c r="S583" s="77">
        <f t="shared" si="114"/>
        <v>11.3436666666667</v>
      </c>
    </row>
    <row r="584" s="27" customFormat="1" ht="24" spans="1:19">
      <c r="A584" s="38">
        <f t="shared" si="115"/>
        <v>582</v>
      </c>
      <c r="B584" s="39" t="s">
        <v>613</v>
      </c>
      <c r="C584" s="56" t="s">
        <v>502</v>
      </c>
      <c r="D584" s="39" t="s">
        <v>609</v>
      </c>
      <c r="E584" s="39" t="s">
        <v>578</v>
      </c>
      <c r="F584" s="40">
        <v>6</v>
      </c>
      <c r="G584" s="39" t="s">
        <v>405</v>
      </c>
      <c r="H584" s="41">
        <v>68.25</v>
      </c>
      <c r="I584" s="39">
        <v>70.297</v>
      </c>
      <c r="J584" s="39">
        <v>72.345</v>
      </c>
      <c r="K584" s="56">
        <v>70.2973333333333</v>
      </c>
      <c r="L584" s="39">
        <f t="shared" si="111"/>
        <v>9.13865333333333</v>
      </c>
      <c r="M584" s="39">
        <f>F584*K584+表2[[#This Row],[合计暂定数量]]*表2[[#This Row],[税率（13%）]]</f>
        <v>476.61592</v>
      </c>
      <c r="N584" s="72">
        <v>87.66</v>
      </c>
      <c r="O584" s="57">
        <f t="shared" si="109"/>
        <v>70.2973333333333</v>
      </c>
      <c r="P584" s="59">
        <f t="shared" si="112"/>
        <v>9.13865333333333</v>
      </c>
      <c r="Q584" s="75">
        <f>F584*O584+表2[[#This Row],[合计暂定数量]]*表2[[#This Row],[税率（13%）]]</f>
        <v>476.61592</v>
      </c>
      <c r="R584" s="76">
        <f t="shared" si="113"/>
        <v>0</v>
      </c>
      <c r="S584" s="77">
        <f t="shared" si="114"/>
        <v>17.3626666666667</v>
      </c>
    </row>
    <row r="585" s="27" customFormat="1" spans="1:19">
      <c r="A585" s="38">
        <f t="shared" si="115"/>
        <v>583</v>
      </c>
      <c r="B585" s="39" t="s">
        <v>614</v>
      </c>
      <c r="C585" s="56" t="s">
        <v>502</v>
      </c>
      <c r="D585" s="39" t="s">
        <v>615</v>
      </c>
      <c r="E585" s="39" t="s">
        <v>612</v>
      </c>
      <c r="F585" s="40">
        <v>5</v>
      </c>
      <c r="G585" s="39" t="s">
        <v>405</v>
      </c>
      <c r="H585" s="41">
        <v>58.5</v>
      </c>
      <c r="I585" s="39">
        <v>60.255</v>
      </c>
      <c r="J585" s="39">
        <v>62.01</v>
      </c>
      <c r="K585" s="56">
        <v>60.255</v>
      </c>
      <c r="L585" s="39">
        <f t="shared" si="111"/>
        <v>7.83315</v>
      </c>
      <c r="M585" s="39">
        <f>F585*K585+表2[[#This Row],[合计暂定数量]]*表2[[#This Row],[税率（13%）]]</f>
        <v>340.44075</v>
      </c>
      <c r="N585" s="72">
        <v>56.05</v>
      </c>
      <c r="O585" s="57">
        <f t="shared" si="109"/>
        <v>56.05</v>
      </c>
      <c r="P585" s="59">
        <f t="shared" si="112"/>
        <v>7.2865</v>
      </c>
      <c r="Q585" s="75">
        <f>F585*O585+表2[[#This Row],[合计暂定数量]]*表2[[#This Row],[税率（13%）]]</f>
        <v>319.41575</v>
      </c>
      <c r="R585" s="76">
        <f t="shared" si="113"/>
        <v>56.05</v>
      </c>
      <c r="S585" s="77">
        <f t="shared" si="114"/>
        <v>-4.205</v>
      </c>
    </row>
    <row r="586" s="27" customFormat="1" spans="1:19">
      <c r="A586" s="38">
        <f t="shared" si="115"/>
        <v>584</v>
      </c>
      <c r="B586" s="39" t="s">
        <v>614</v>
      </c>
      <c r="C586" s="56" t="s">
        <v>502</v>
      </c>
      <c r="D586" s="39" t="s">
        <v>615</v>
      </c>
      <c r="E586" s="39" t="s">
        <v>579</v>
      </c>
      <c r="F586" s="40">
        <v>5</v>
      </c>
      <c r="G586" s="39" t="s">
        <v>405</v>
      </c>
      <c r="H586" s="41">
        <v>87.75</v>
      </c>
      <c r="I586" s="39">
        <v>90.382</v>
      </c>
      <c r="J586" s="39">
        <v>93.015</v>
      </c>
      <c r="K586" s="56">
        <v>90.3823333333333</v>
      </c>
      <c r="L586" s="39">
        <f t="shared" si="111"/>
        <v>11.7497033333333</v>
      </c>
      <c r="M586" s="39">
        <f>F586*K586+表2[[#This Row],[合计暂定数量]]*表2[[#This Row],[税率（13%）]]</f>
        <v>510.660183333333</v>
      </c>
      <c r="N586" s="72">
        <v>93.97</v>
      </c>
      <c r="O586" s="57">
        <f t="shared" si="109"/>
        <v>90.3823333333333</v>
      </c>
      <c r="P586" s="59">
        <f t="shared" si="112"/>
        <v>11.7497033333333</v>
      </c>
      <c r="Q586" s="75">
        <f>F586*O586+表2[[#This Row],[合计暂定数量]]*表2[[#This Row],[税率（13%）]]</f>
        <v>510.660183333333</v>
      </c>
      <c r="R586" s="76">
        <f t="shared" si="113"/>
        <v>0</v>
      </c>
      <c r="S586" s="77">
        <f t="shared" si="114"/>
        <v>3.58766666666666</v>
      </c>
    </row>
    <row r="587" s="27" customFormat="1" ht="24" spans="1:19">
      <c r="A587" s="38">
        <f t="shared" si="115"/>
        <v>585</v>
      </c>
      <c r="B587" s="39" t="s">
        <v>616</v>
      </c>
      <c r="C587" s="56" t="s">
        <v>502</v>
      </c>
      <c r="D587" s="39" t="s">
        <v>617</v>
      </c>
      <c r="E587" s="39" t="s">
        <v>578</v>
      </c>
      <c r="F587" s="40">
        <v>1</v>
      </c>
      <c r="G587" s="39" t="s">
        <v>207</v>
      </c>
      <c r="H587" s="41">
        <v>1267.5</v>
      </c>
      <c r="I587" s="39">
        <v>1305.525</v>
      </c>
      <c r="J587" s="39">
        <v>1343.55</v>
      </c>
      <c r="K587" s="56">
        <v>1305.525</v>
      </c>
      <c r="L587" s="39">
        <f t="shared" si="111"/>
        <v>169.71825</v>
      </c>
      <c r="M587" s="39">
        <f>F587*K587+表2[[#This Row],[合计暂定数量]]*表2[[#This Row],[税率（13%）]]</f>
        <v>1475.24325</v>
      </c>
      <c r="N587" s="72">
        <v>884.51</v>
      </c>
      <c r="O587" s="57">
        <f t="shared" si="109"/>
        <v>884.51</v>
      </c>
      <c r="P587" s="59">
        <f t="shared" si="112"/>
        <v>114.9863</v>
      </c>
      <c r="Q587" s="75">
        <f>F587*O587+表2[[#This Row],[合计暂定数量]]*表2[[#This Row],[税率（13%）]]</f>
        <v>1054.22825</v>
      </c>
      <c r="R587" s="76">
        <f t="shared" si="113"/>
        <v>884.51</v>
      </c>
      <c r="S587" s="77">
        <f t="shared" si="114"/>
        <v>-421.015</v>
      </c>
    </row>
    <row r="588" s="27" customFormat="1" ht="24" spans="1:19">
      <c r="A588" s="38">
        <f t="shared" si="115"/>
        <v>586</v>
      </c>
      <c r="B588" s="39" t="s">
        <v>618</v>
      </c>
      <c r="C588" s="56" t="s">
        <v>502</v>
      </c>
      <c r="D588" s="39" t="s">
        <v>617</v>
      </c>
      <c r="E588" s="39" t="s">
        <v>578</v>
      </c>
      <c r="F588" s="40">
        <v>7</v>
      </c>
      <c r="G588" s="39" t="s">
        <v>405</v>
      </c>
      <c r="H588" s="41">
        <v>41.925</v>
      </c>
      <c r="I588" s="39">
        <v>43.182</v>
      </c>
      <c r="J588" s="39">
        <v>44.4405</v>
      </c>
      <c r="K588" s="56">
        <v>43.1825</v>
      </c>
      <c r="L588" s="39">
        <f t="shared" si="111"/>
        <v>5.613725</v>
      </c>
      <c r="M588" s="39">
        <f>F588*K588+表2[[#This Row],[合计暂定数量]]*表2[[#This Row],[税率（13%）]]</f>
        <v>341.573575</v>
      </c>
      <c r="N588" s="72">
        <v>36.14</v>
      </c>
      <c r="O588" s="57">
        <f t="shared" si="109"/>
        <v>36.14</v>
      </c>
      <c r="P588" s="59">
        <f t="shared" si="112"/>
        <v>4.6982</v>
      </c>
      <c r="Q588" s="75">
        <f>F588*O588+表2[[#This Row],[合计暂定数量]]*表2[[#This Row],[税率（13%）]]</f>
        <v>292.276075</v>
      </c>
      <c r="R588" s="76">
        <f t="shared" si="113"/>
        <v>36.14</v>
      </c>
      <c r="S588" s="77">
        <f t="shared" si="114"/>
        <v>-7.0425</v>
      </c>
    </row>
    <row r="589" s="27" customFormat="1" ht="24" spans="1:19">
      <c r="A589" s="38">
        <f t="shared" si="115"/>
        <v>587</v>
      </c>
      <c r="B589" s="39" t="s">
        <v>618</v>
      </c>
      <c r="C589" s="56" t="s">
        <v>502</v>
      </c>
      <c r="D589" s="39" t="s">
        <v>617</v>
      </c>
      <c r="E589" s="39" t="s">
        <v>579</v>
      </c>
      <c r="F589" s="40">
        <v>5</v>
      </c>
      <c r="G589" s="39" t="s">
        <v>405</v>
      </c>
      <c r="H589" s="41">
        <v>50.7</v>
      </c>
      <c r="I589" s="39">
        <v>52.22</v>
      </c>
      <c r="J589" s="39">
        <v>53.742</v>
      </c>
      <c r="K589" s="56">
        <v>52.2206666666667</v>
      </c>
      <c r="L589" s="39">
        <f t="shared" si="111"/>
        <v>6.78868666666667</v>
      </c>
      <c r="M589" s="39">
        <f>F589*K589+表2[[#This Row],[合计暂定数量]]*表2[[#This Row],[税率（13%）]]</f>
        <v>295.046766666667</v>
      </c>
      <c r="N589" s="72">
        <v>49.71</v>
      </c>
      <c r="O589" s="57">
        <f t="shared" si="109"/>
        <v>49.71</v>
      </c>
      <c r="P589" s="59">
        <f t="shared" si="112"/>
        <v>6.4623</v>
      </c>
      <c r="Q589" s="75">
        <f>F589*O589+表2[[#This Row],[合计暂定数量]]*表2[[#This Row],[税率（13%）]]</f>
        <v>282.493433333333</v>
      </c>
      <c r="R589" s="76">
        <f t="shared" si="113"/>
        <v>49.71</v>
      </c>
      <c r="S589" s="77">
        <f t="shared" si="114"/>
        <v>-2.51066666666667</v>
      </c>
    </row>
    <row r="590" s="27" customFormat="1" ht="24" spans="1:19">
      <c r="A590" s="38">
        <f t="shared" si="115"/>
        <v>588</v>
      </c>
      <c r="B590" s="39" t="s">
        <v>618</v>
      </c>
      <c r="C590" s="56" t="s">
        <v>502</v>
      </c>
      <c r="D590" s="39" t="s">
        <v>617</v>
      </c>
      <c r="E590" s="39" t="s">
        <v>580</v>
      </c>
      <c r="F590" s="40">
        <v>7</v>
      </c>
      <c r="G590" s="39" t="s">
        <v>405</v>
      </c>
      <c r="H590" s="41">
        <v>63.375</v>
      </c>
      <c r="I590" s="39">
        <v>65.27</v>
      </c>
      <c r="J590" s="39">
        <v>67.1775</v>
      </c>
      <c r="K590" s="56">
        <v>65.2741666666667</v>
      </c>
      <c r="L590" s="39">
        <f t="shared" si="111"/>
        <v>8.48564166666667</v>
      </c>
      <c r="M590" s="39">
        <f>F590*K590+表2[[#This Row],[合计暂定数量]]*表2[[#This Row],[税率（13%）]]</f>
        <v>516.318658333333</v>
      </c>
      <c r="N590" s="72">
        <v>61.44</v>
      </c>
      <c r="O590" s="57">
        <f t="shared" si="109"/>
        <v>61.44</v>
      </c>
      <c r="P590" s="59">
        <f t="shared" si="112"/>
        <v>7.9872</v>
      </c>
      <c r="Q590" s="75">
        <f>F590*O590+表2[[#This Row],[合计暂定数量]]*表2[[#This Row],[税率（13%）]]</f>
        <v>489.479491666667</v>
      </c>
      <c r="R590" s="76">
        <f t="shared" si="113"/>
        <v>61.44</v>
      </c>
      <c r="S590" s="77">
        <f t="shared" si="114"/>
        <v>-3.83416666666666</v>
      </c>
    </row>
    <row r="591" s="27" customFormat="1" ht="24" spans="1:19">
      <c r="A591" s="38">
        <f t="shared" ref="A591:A600" si="116">ROW()-2</f>
        <v>589</v>
      </c>
      <c r="B591" s="39" t="s">
        <v>618</v>
      </c>
      <c r="C591" s="56" t="s">
        <v>502</v>
      </c>
      <c r="D591" s="39" t="s">
        <v>617</v>
      </c>
      <c r="E591" s="39" t="s">
        <v>619</v>
      </c>
      <c r="F591" s="40">
        <v>5</v>
      </c>
      <c r="G591" s="39" t="s">
        <v>405</v>
      </c>
      <c r="H591" s="41">
        <v>78</v>
      </c>
      <c r="I591" s="39">
        <v>80.34</v>
      </c>
      <c r="J591" s="39">
        <v>82.68</v>
      </c>
      <c r="K591" s="56">
        <v>80.34</v>
      </c>
      <c r="L591" s="39">
        <f t="shared" si="111"/>
        <v>10.4442</v>
      </c>
      <c r="M591" s="39">
        <f>F591*K591+表2[[#This Row],[合计暂定数量]]*表2[[#This Row],[税率（13%）]]</f>
        <v>453.921</v>
      </c>
      <c r="N591" s="72">
        <v>74.12</v>
      </c>
      <c r="O591" s="57">
        <f t="shared" si="109"/>
        <v>74.12</v>
      </c>
      <c r="P591" s="59">
        <f t="shared" si="112"/>
        <v>9.6356</v>
      </c>
      <c r="Q591" s="75">
        <f>F591*O591+表2[[#This Row],[合计暂定数量]]*表2[[#This Row],[税率（13%）]]</f>
        <v>422.821</v>
      </c>
      <c r="R591" s="76">
        <f t="shared" si="113"/>
        <v>74.12</v>
      </c>
      <c r="S591" s="77">
        <f t="shared" si="114"/>
        <v>-6.22</v>
      </c>
    </row>
    <row r="592" s="27" customFormat="1" ht="24" spans="1:19">
      <c r="A592" s="38">
        <f t="shared" si="116"/>
        <v>590</v>
      </c>
      <c r="B592" s="39" t="s">
        <v>618</v>
      </c>
      <c r="C592" s="56" t="s">
        <v>502</v>
      </c>
      <c r="D592" s="39" t="s">
        <v>617</v>
      </c>
      <c r="E592" s="39" t="s">
        <v>620</v>
      </c>
      <c r="F592" s="40">
        <v>4</v>
      </c>
      <c r="G592" s="39" t="s">
        <v>405</v>
      </c>
      <c r="H592" s="41">
        <v>146.25</v>
      </c>
      <c r="I592" s="39">
        <v>150.63</v>
      </c>
      <c r="J592" s="39">
        <v>155.025</v>
      </c>
      <c r="K592" s="56">
        <v>150.635</v>
      </c>
      <c r="L592" s="39">
        <f t="shared" si="111"/>
        <v>19.58255</v>
      </c>
      <c r="M592" s="39">
        <f>F592*K592+表2[[#This Row],[合计暂定数量]]*表2[[#This Row],[税率（13%）]]</f>
        <v>680.8702</v>
      </c>
      <c r="N592" s="72">
        <v>141.87</v>
      </c>
      <c r="O592" s="57">
        <f t="shared" si="109"/>
        <v>141.87</v>
      </c>
      <c r="P592" s="59">
        <f t="shared" si="112"/>
        <v>18.4431</v>
      </c>
      <c r="Q592" s="75">
        <f>F592*O592+表2[[#This Row],[合计暂定数量]]*表2[[#This Row],[税率（13%）]]</f>
        <v>645.8102</v>
      </c>
      <c r="R592" s="76">
        <f t="shared" si="113"/>
        <v>141.87</v>
      </c>
      <c r="S592" s="77">
        <f t="shared" si="114"/>
        <v>-8.76499999999999</v>
      </c>
    </row>
    <row r="593" s="27" customFormat="1" ht="24" spans="1:19">
      <c r="A593" s="38">
        <f t="shared" si="116"/>
        <v>591</v>
      </c>
      <c r="B593" s="39" t="s">
        <v>618</v>
      </c>
      <c r="C593" s="56" t="s">
        <v>502</v>
      </c>
      <c r="D593" s="39" t="s">
        <v>617</v>
      </c>
      <c r="E593" s="39" t="s">
        <v>621</v>
      </c>
      <c r="F593" s="40">
        <v>1</v>
      </c>
      <c r="G593" s="39" t="s">
        <v>405</v>
      </c>
      <c r="H593" s="41">
        <v>614.25</v>
      </c>
      <c r="I593" s="39">
        <v>632.67</v>
      </c>
      <c r="J593" s="39">
        <v>651.105</v>
      </c>
      <c r="K593" s="56">
        <v>632.675</v>
      </c>
      <c r="L593" s="39">
        <f t="shared" si="111"/>
        <v>82.24775</v>
      </c>
      <c r="M593" s="39">
        <f>F593*K593+表2[[#This Row],[合计暂定数量]]*表2[[#This Row],[税率（13%）]]</f>
        <v>714.92275</v>
      </c>
      <c r="N593" s="72">
        <v>543.35</v>
      </c>
      <c r="O593" s="57">
        <f t="shared" si="109"/>
        <v>543.35</v>
      </c>
      <c r="P593" s="59">
        <f t="shared" si="112"/>
        <v>70.6355</v>
      </c>
      <c r="Q593" s="75">
        <f>F593*O593+表2[[#This Row],[合计暂定数量]]*表2[[#This Row],[税率（13%）]]</f>
        <v>625.59775</v>
      </c>
      <c r="R593" s="76">
        <f t="shared" si="113"/>
        <v>543.35</v>
      </c>
      <c r="S593" s="77">
        <f t="shared" si="114"/>
        <v>-89.325</v>
      </c>
    </row>
    <row r="594" s="27" customFormat="1" ht="24" spans="1:19">
      <c r="A594" s="38">
        <f t="shared" si="116"/>
        <v>592</v>
      </c>
      <c r="B594" s="39" t="s">
        <v>622</v>
      </c>
      <c r="C594" s="56" t="s">
        <v>502</v>
      </c>
      <c r="D594" s="39" t="s">
        <v>617</v>
      </c>
      <c r="E594" s="39" t="s">
        <v>623</v>
      </c>
      <c r="F594" s="40">
        <v>1</v>
      </c>
      <c r="G594" s="39" t="s">
        <v>405</v>
      </c>
      <c r="H594" s="41">
        <v>31.2</v>
      </c>
      <c r="I594" s="39">
        <v>32.13</v>
      </c>
      <c r="J594" s="39">
        <v>33.072</v>
      </c>
      <c r="K594" s="56">
        <v>32.134</v>
      </c>
      <c r="L594" s="39">
        <f t="shared" si="111"/>
        <v>4.17742</v>
      </c>
      <c r="M594" s="39">
        <f>F594*K594+表2[[#This Row],[合计暂定数量]]*表2[[#This Row],[税率（13%）]]</f>
        <v>36.31142</v>
      </c>
      <c r="N594" s="72">
        <v>37.06</v>
      </c>
      <c r="O594" s="57">
        <f t="shared" si="109"/>
        <v>32.134</v>
      </c>
      <c r="P594" s="59">
        <f t="shared" si="112"/>
        <v>4.17742</v>
      </c>
      <c r="Q594" s="75">
        <f>F594*O594+表2[[#This Row],[合计暂定数量]]*表2[[#This Row],[税率（13%）]]</f>
        <v>36.31142</v>
      </c>
      <c r="R594" s="76">
        <f t="shared" si="113"/>
        <v>0</v>
      </c>
      <c r="S594" s="77">
        <f t="shared" si="114"/>
        <v>4.926</v>
      </c>
    </row>
    <row r="595" s="27" customFormat="1" ht="24" spans="1:19">
      <c r="A595" s="38">
        <f t="shared" si="116"/>
        <v>593</v>
      </c>
      <c r="B595" s="39" t="s">
        <v>622</v>
      </c>
      <c r="C595" s="56" t="s">
        <v>502</v>
      </c>
      <c r="D595" s="39" t="s">
        <v>617</v>
      </c>
      <c r="E595" s="39" t="s">
        <v>624</v>
      </c>
      <c r="F595" s="40">
        <v>1</v>
      </c>
      <c r="G595" s="39" t="s">
        <v>405</v>
      </c>
      <c r="H595" s="41">
        <v>41.925</v>
      </c>
      <c r="I595" s="39">
        <v>43.18</v>
      </c>
      <c r="J595" s="39">
        <v>44.4405</v>
      </c>
      <c r="K595" s="56">
        <v>43.1818333333333</v>
      </c>
      <c r="L595" s="39">
        <f t="shared" si="111"/>
        <v>5.61363833333333</v>
      </c>
      <c r="M595" s="39">
        <f>F595*K595+表2[[#This Row],[合计暂定数量]]*表2[[#This Row],[税率（13%）]]</f>
        <v>48.7954716666667</v>
      </c>
      <c r="N595" s="72">
        <v>44.25</v>
      </c>
      <c r="O595" s="57">
        <f t="shared" si="109"/>
        <v>43.1818333333333</v>
      </c>
      <c r="P595" s="59">
        <f t="shared" si="112"/>
        <v>5.61363833333333</v>
      </c>
      <c r="Q595" s="75">
        <f>F595*O595+表2[[#This Row],[合计暂定数量]]*表2[[#This Row],[税率（13%）]]</f>
        <v>48.7954716666667</v>
      </c>
      <c r="R595" s="76">
        <f t="shared" si="113"/>
        <v>0</v>
      </c>
      <c r="S595" s="77">
        <f t="shared" si="114"/>
        <v>1.06816666666666</v>
      </c>
    </row>
    <row r="596" s="27" customFormat="1" ht="24" spans="1:19">
      <c r="A596" s="38">
        <f t="shared" si="116"/>
        <v>594</v>
      </c>
      <c r="B596" s="39" t="s">
        <v>622</v>
      </c>
      <c r="C596" s="56" t="s">
        <v>502</v>
      </c>
      <c r="D596" s="39" t="s">
        <v>617</v>
      </c>
      <c r="E596" s="39" t="s">
        <v>625</v>
      </c>
      <c r="F596" s="40">
        <v>1</v>
      </c>
      <c r="G596" s="39" t="s">
        <v>405</v>
      </c>
      <c r="H596" s="41">
        <v>31.2</v>
      </c>
      <c r="I596" s="39">
        <v>32.13</v>
      </c>
      <c r="J596" s="39">
        <v>33.072</v>
      </c>
      <c r="K596" s="56">
        <v>32.134</v>
      </c>
      <c r="L596" s="39">
        <f t="shared" si="111"/>
        <v>4.17742</v>
      </c>
      <c r="M596" s="39">
        <f>F596*K596+表2[[#This Row],[合计暂定数量]]*表2[[#This Row],[税率（13%）]]</f>
        <v>36.31142</v>
      </c>
      <c r="N596" s="72">
        <v>29.8</v>
      </c>
      <c r="O596" s="57">
        <f t="shared" ref="O596:O669" si="117">IF(K596&gt;N596,N596,K596)</f>
        <v>29.8</v>
      </c>
      <c r="P596" s="59">
        <f t="shared" si="112"/>
        <v>3.874</v>
      </c>
      <c r="Q596" s="75">
        <f>F596*O596+表2[[#This Row],[合计暂定数量]]*表2[[#This Row],[税率（13%）]]</f>
        <v>33.97742</v>
      </c>
      <c r="R596" s="76">
        <f t="shared" si="113"/>
        <v>29.8</v>
      </c>
      <c r="S596" s="77">
        <f t="shared" si="114"/>
        <v>-2.334</v>
      </c>
    </row>
    <row r="597" s="27" customFormat="1" ht="24" spans="1:19">
      <c r="A597" s="38">
        <f t="shared" si="116"/>
        <v>595</v>
      </c>
      <c r="B597" s="39" t="s">
        <v>622</v>
      </c>
      <c r="C597" s="56" t="s">
        <v>502</v>
      </c>
      <c r="D597" s="39" t="s">
        <v>617</v>
      </c>
      <c r="E597" s="39" t="s">
        <v>626</v>
      </c>
      <c r="F597" s="40">
        <v>1</v>
      </c>
      <c r="G597" s="39" t="s">
        <v>405</v>
      </c>
      <c r="H597" s="41">
        <v>41.925</v>
      </c>
      <c r="I597" s="39">
        <v>43.18</v>
      </c>
      <c r="J597" s="39">
        <v>44.4405</v>
      </c>
      <c r="K597" s="56">
        <v>43.1818333333333</v>
      </c>
      <c r="L597" s="39">
        <f t="shared" si="111"/>
        <v>5.61363833333333</v>
      </c>
      <c r="M597" s="39">
        <f>F597*K597+表2[[#This Row],[合计暂定数量]]*表2[[#This Row],[税率（13%）]]</f>
        <v>48.7954716666667</v>
      </c>
      <c r="N597" s="72">
        <v>37.98</v>
      </c>
      <c r="O597" s="57">
        <f t="shared" si="117"/>
        <v>37.98</v>
      </c>
      <c r="P597" s="59">
        <f t="shared" si="112"/>
        <v>4.9374</v>
      </c>
      <c r="Q597" s="75">
        <f>F597*O597+表2[[#This Row],[合计暂定数量]]*表2[[#This Row],[税率（13%）]]</f>
        <v>43.5936383333333</v>
      </c>
      <c r="R597" s="76">
        <f t="shared" si="113"/>
        <v>37.98</v>
      </c>
      <c r="S597" s="77">
        <f t="shared" si="114"/>
        <v>-5.20183333333334</v>
      </c>
    </row>
    <row r="598" s="27" customFormat="1" spans="1:19">
      <c r="A598" s="46">
        <f t="shared" si="116"/>
        <v>596</v>
      </c>
      <c r="B598" s="47" t="s">
        <v>627</v>
      </c>
      <c r="C598" s="47" t="s">
        <v>502</v>
      </c>
      <c r="D598" s="47" t="s">
        <v>22</v>
      </c>
      <c r="E598" s="47" t="s">
        <v>628</v>
      </c>
      <c r="F598" s="48">
        <v>8</v>
      </c>
      <c r="G598" s="47" t="s">
        <v>93</v>
      </c>
      <c r="H598" s="41">
        <v>131.625</v>
      </c>
      <c r="I598" s="47">
        <v>135.57</v>
      </c>
      <c r="J598" s="47">
        <v>139.5225</v>
      </c>
      <c r="K598" s="56">
        <v>135.5725</v>
      </c>
      <c r="L598" s="47">
        <f t="shared" si="111"/>
        <v>17.624425</v>
      </c>
      <c r="M598" s="47">
        <f>F598*K598+表2[[#This Row],[合计暂定数量]]*表2[[#This Row],[税率（13%）]]</f>
        <v>1225.5754</v>
      </c>
      <c r="N598" s="78"/>
      <c r="O598" s="57">
        <f t="shared" ref="O598:O603" si="118">K598</f>
        <v>135.5725</v>
      </c>
      <c r="P598" s="59">
        <f t="shared" si="112"/>
        <v>17.624425</v>
      </c>
      <c r="Q598" s="75">
        <f>F598*O598+表2[[#This Row],[合计暂定数量]]*表2[[#This Row],[税率（13%）]]</f>
        <v>1225.5754</v>
      </c>
      <c r="R598" s="76"/>
      <c r="S598" s="77">
        <f t="shared" si="114"/>
        <v>-135.5725</v>
      </c>
    </row>
    <row r="599" s="27" customFormat="1" spans="1:19">
      <c r="A599" s="46">
        <f t="shared" si="116"/>
        <v>597</v>
      </c>
      <c r="B599" s="47" t="s">
        <v>629</v>
      </c>
      <c r="C599" s="47" t="s">
        <v>502</v>
      </c>
      <c r="D599" s="47" t="s">
        <v>22</v>
      </c>
      <c r="E599" s="47" t="s">
        <v>630</v>
      </c>
      <c r="F599" s="48">
        <v>20</v>
      </c>
      <c r="G599" s="47" t="s">
        <v>93</v>
      </c>
      <c r="H599" s="41">
        <v>19.5</v>
      </c>
      <c r="I599" s="47">
        <v>22</v>
      </c>
      <c r="J599" s="47">
        <v>20.67</v>
      </c>
      <c r="K599" s="56">
        <v>20.7233333333333</v>
      </c>
      <c r="L599" s="47">
        <f t="shared" si="111"/>
        <v>2.69403333333333</v>
      </c>
      <c r="M599" s="47">
        <f>F599*K599+表2[[#This Row],[合计暂定数量]]*表2[[#This Row],[税率（13%）]]</f>
        <v>468.347333333333</v>
      </c>
      <c r="N599" s="78"/>
      <c r="O599" s="57">
        <f t="shared" si="118"/>
        <v>20.7233333333333</v>
      </c>
      <c r="P599" s="59">
        <f t="shared" si="112"/>
        <v>2.69403333333333</v>
      </c>
      <c r="Q599" s="75">
        <f>F599*O599+表2[[#This Row],[合计暂定数量]]*表2[[#This Row],[税率（13%）]]</f>
        <v>468.347333333333</v>
      </c>
      <c r="R599" s="76"/>
      <c r="S599" s="77">
        <f t="shared" si="114"/>
        <v>-20.7233333333333</v>
      </c>
    </row>
    <row r="600" s="27" customFormat="1" spans="1:19">
      <c r="A600" s="46">
        <f t="shared" si="116"/>
        <v>598</v>
      </c>
      <c r="B600" s="47" t="s">
        <v>631</v>
      </c>
      <c r="C600" s="47" t="s">
        <v>502</v>
      </c>
      <c r="D600" s="47" t="s">
        <v>22</v>
      </c>
      <c r="E600" s="47" t="s">
        <v>632</v>
      </c>
      <c r="F600" s="48">
        <v>20</v>
      </c>
      <c r="G600" s="47" t="s">
        <v>93</v>
      </c>
      <c r="H600" s="41">
        <v>107.25</v>
      </c>
      <c r="I600" s="47">
        <v>110.46</v>
      </c>
      <c r="J600" s="47">
        <v>113.685</v>
      </c>
      <c r="K600" s="56">
        <v>110.465</v>
      </c>
      <c r="L600" s="47">
        <f t="shared" si="111"/>
        <v>14.36045</v>
      </c>
      <c r="M600" s="47">
        <f>F600*K600+表2[[#This Row],[合计暂定数量]]*表2[[#This Row],[税率（13%）]]</f>
        <v>2496.509</v>
      </c>
      <c r="N600" s="78"/>
      <c r="O600" s="57">
        <f t="shared" si="118"/>
        <v>110.465</v>
      </c>
      <c r="P600" s="59">
        <f t="shared" si="112"/>
        <v>14.36045</v>
      </c>
      <c r="Q600" s="75">
        <f>F600*O600+表2[[#This Row],[合计暂定数量]]*表2[[#This Row],[税率（13%）]]</f>
        <v>2496.509</v>
      </c>
      <c r="R600" s="76"/>
      <c r="S600" s="77">
        <f t="shared" si="114"/>
        <v>-110.465</v>
      </c>
    </row>
    <row r="601" s="27" customFormat="1" spans="1:19">
      <c r="A601" s="46">
        <f t="shared" ref="A601:A610" si="119">ROW()-2</f>
        <v>599</v>
      </c>
      <c r="B601" s="47" t="s">
        <v>633</v>
      </c>
      <c r="C601" s="47" t="s">
        <v>502</v>
      </c>
      <c r="D601" s="47" t="s">
        <v>22</v>
      </c>
      <c r="E601" s="47" t="s">
        <v>634</v>
      </c>
      <c r="F601" s="48">
        <v>40</v>
      </c>
      <c r="G601" s="47" t="s">
        <v>405</v>
      </c>
      <c r="H601" s="41">
        <v>17.55</v>
      </c>
      <c r="I601" s="47">
        <v>20</v>
      </c>
      <c r="J601" s="47">
        <v>18.603</v>
      </c>
      <c r="K601" s="56">
        <v>18.7176666666667</v>
      </c>
      <c r="L601" s="47">
        <f t="shared" si="111"/>
        <v>2.43329666666667</v>
      </c>
      <c r="M601" s="47">
        <f>F601*K601+表2[[#This Row],[合计暂定数量]]*表2[[#This Row],[税率（13%）]]</f>
        <v>846.038533333333</v>
      </c>
      <c r="N601" s="78"/>
      <c r="O601" s="57">
        <f t="shared" si="118"/>
        <v>18.7176666666667</v>
      </c>
      <c r="P601" s="59">
        <f t="shared" si="112"/>
        <v>2.43329666666667</v>
      </c>
      <c r="Q601" s="75">
        <f>F601*O601+表2[[#This Row],[合计暂定数量]]*表2[[#This Row],[税率（13%）]]</f>
        <v>846.038533333333</v>
      </c>
      <c r="R601" s="76"/>
      <c r="S601" s="77">
        <f t="shared" si="114"/>
        <v>-18.7176666666667</v>
      </c>
    </row>
    <row r="602" s="27" customFormat="1" spans="1:19">
      <c r="A602" s="38">
        <f t="shared" si="119"/>
        <v>600</v>
      </c>
      <c r="B602" s="39" t="s">
        <v>635</v>
      </c>
      <c r="C602" s="56" t="s">
        <v>502</v>
      </c>
      <c r="D602" s="39" t="s">
        <v>636</v>
      </c>
      <c r="E602" s="39" t="s">
        <v>577</v>
      </c>
      <c r="F602" s="40">
        <v>3</v>
      </c>
      <c r="G602" s="39" t="s">
        <v>405</v>
      </c>
      <c r="H602" s="41">
        <v>24.375</v>
      </c>
      <c r="I602" s="39">
        <v>25.1</v>
      </c>
      <c r="J602" s="39">
        <v>25.8375</v>
      </c>
      <c r="K602" s="56">
        <v>25.1041666666667</v>
      </c>
      <c r="L602" s="39">
        <f t="shared" si="111"/>
        <v>3.26354166666667</v>
      </c>
      <c r="M602" s="39">
        <f>F602*K602+表2[[#This Row],[合计暂定数量]]*表2[[#This Row],[税率（13%）]]</f>
        <v>85.103125</v>
      </c>
      <c r="N602" s="72">
        <v>113.87</v>
      </c>
      <c r="O602" s="57">
        <f t="shared" si="117"/>
        <v>25.1041666666667</v>
      </c>
      <c r="P602" s="59">
        <f t="shared" si="112"/>
        <v>3.26354166666667</v>
      </c>
      <c r="Q602" s="75">
        <f>F602*O602+表2[[#This Row],[合计暂定数量]]*表2[[#This Row],[税率（13%）]]</f>
        <v>85.103125</v>
      </c>
      <c r="R602" s="76">
        <f t="shared" si="113"/>
        <v>0</v>
      </c>
      <c r="S602" s="77">
        <f t="shared" si="114"/>
        <v>88.7658333333333</v>
      </c>
    </row>
    <row r="603" s="27" customFormat="1" spans="1:19">
      <c r="A603" s="46">
        <f t="shared" si="119"/>
        <v>601</v>
      </c>
      <c r="B603" s="47" t="s">
        <v>637</v>
      </c>
      <c r="C603" s="47" t="s">
        <v>502</v>
      </c>
      <c r="D603" s="47" t="s">
        <v>636</v>
      </c>
      <c r="E603" s="47" t="s">
        <v>638</v>
      </c>
      <c r="F603" s="48">
        <v>3</v>
      </c>
      <c r="G603" s="47" t="s">
        <v>405</v>
      </c>
      <c r="H603" s="41">
        <v>102.375</v>
      </c>
      <c r="I603" s="47">
        <v>105.44</v>
      </c>
      <c r="J603" s="47">
        <v>108.5175</v>
      </c>
      <c r="K603" s="56">
        <v>105.444166666667</v>
      </c>
      <c r="L603" s="47">
        <f t="shared" si="111"/>
        <v>13.7077416666667</v>
      </c>
      <c r="M603" s="47">
        <f>F603*K603+表2[[#This Row],[合计暂定数量]]*表2[[#This Row],[税率（13%）]]</f>
        <v>357.455725</v>
      </c>
      <c r="N603" s="78"/>
      <c r="O603" s="57">
        <f t="shared" si="118"/>
        <v>105.444166666667</v>
      </c>
      <c r="P603" s="59">
        <f t="shared" si="112"/>
        <v>13.7077416666667</v>
      </c>
      <c r="Q603" s="75">
        <f>F603*O603+表2[[#This Row],[合计暂定数量]]*表2[[#This Row],[税率（13%）]]</f>
        <v>357.455725</v>
      </c>
      <c r="R603" s="76"/>
      <c r="S603" s="77">
        <f t="shared" si="114"/>
        <v>-105.444166666667</v>
      </c>
    </row>
    <row r="604" s="27" customFormat="1" spans="1:19">
      <c r="A604" s="38">
        <f t="shared" si="119"/>
        <v>602</v>
      </c>
      <c r="B604" s="39" t="s">
        <v>639</v>
      </c>
      <c r="C604" s="56" t="s">
        <v>502</v>
      </c>
      <c r="D604" s="39" t="s">
        <v>640</v>
      </c>
      <c r="E604" s="39" t="s">
        <v>641</v>
      </c>
      <c r="F604" s="40">
        <v>3</v>
      </c>
      <c r="G604" s="39" t="s">
        <v>405</v>
      </c>
      <c r="H604" s="41">
        <v>102.375</v>
      </c>
      <c r="I604" s="39">
        <v>105.44</v>
      </c>
      <c r="J604" s="39">
        <v>108.5175</v>
      </c>
      <c r="K604" s="56">
        <v>105.444166666667</v>
      </c>
      <c r="L604" s="39">
        <f t="shared" si="111"/>
        <v>13.7077416666667</v>
      </c>
      <c r="M604" s="39">
        <f>F604*K604+表2[[#This Row],[合计暂定数量]]*表2[[#This Row],[税率（13%）]]</f>
        <v>357.455725</v>
      </c>
      <c r="N604" s="72">
        <v>80.39</v>
      </c>
      <c r="O604" s="57">
        <f t="shared" si="117"/>
        <v>80.39</v>
      </c>
      <c r="P604" s="59">
        <f t="shared" si="112"/>
        <v>10.4507</v>
      </c>
      <c r="Q604" s="75">
        <f>F604*O604+表2[[#This Row],[合计暂定数量]]*表2[[#This Row],[税率（13%）]]</f>
        <v>282.293225</v>
      </c>
      <c r="R604" s="76">
        <f t="shared" si="113"/>
        <v>80.39</v>
      </c>
      <c r="S604" s="77">
        <f t="shared" si="114"/>
        <v>-25.0541666666667</v>
      </c>
    </row>
    <row r="605" s="27" customFormat="1" spans="1:19">
      <c r="A605" s="38">
        <f t="shared" si="119"/>
        <v>603</v>
      </c>
      <c r="B605" s="39" t="s">
        <v>642</v>
      </c>
      <c r="C605" s="56" t="s">
        <v>502</v>
      </c>
      <c r="D605" s="39" t="s">
        <v>22</v>
      </c>
      <c r="E605" s="39" t="s">
        <v>643</v>
      </c>
      <c r="F605" s="40">
        <v>3</v>
      </c>
      <c r="G605" s="39" t="s">
        <v>405</v>
      </c>
      <c r="H605" s="41">
        <v>145.275</v>
      </c>
      <c r="I605" s="39">
        <v>149.63</v>
      </c>
      <c r="J605" s="39">
        <v>153.9915</v>
      </c>
      <c r="K605" s="56">
        <v>149.632166666667</v>
      </c>
      <c r="L605" s="39">
        <f t="shared" si="111"/>
        <v>19.4521816666667</v>
      </c>
      <c r="M605" s="39">
        <f>F605*K605+表2[[#This Row],[合计暂定数量]]*表2[[#This Row],[税率（13%）]]</f>
        <v>507.253045</v>
      </c>
      <c r="N605" s="72">
        <v>97.58</v>
      </c>
      <c r="O605" s="57">
        <f t="shared" si="117"/>
        <v>97.58</v>
      </c>
      <c r="P605" s="59">
        <f t="shared" si="112"/>
        <v>12.6854</v>
      </c>
      <c r="Q605" s="75">
        <f>F605*O605+表2[[#This Row],[合计暂定数量]]*表2[[#This Row],[税率（13%）]]</f>
        <v>351.096545</v>
      </c>
      <c r="R605" s="76">
        <f t="shared" si="113"/>
        <v>97.58</v>
      </c>
      <c r="S605" s="77">
        <f t="shared" si="114"/>
        <v>-52.0521666666667</v>
      </c>
    </row>
    <row r="606" s="27" customFormat="1" spans="1:19">
      <c r="A606" s="38">
        <f t="shared" si="119"/>
        <v>604</v>
      </c>
      <c r="B606" s="39" t="s">
        <v>644</v>
      </c>
      <c r="C606" s="56" t="s">
        <v>21</v>
      </c>
      <c r="D606" s="39" t="s">
        <v>645</v>
      </c>
      <c r="E606" s="39" t="s">
        <v>646</v>
      </c>
      <c r="F606" s="40">
        <v>3</v>
      </c>
      <c r="G606" s="39" t="s">
        <v>102</v>
      </c>
      <c r="H606" s="41">
        <v>97.5</v>
      </c>
      <c r="I606" s="39">
        <v>100.42</v>
      </c>
      <c r="J606" s="39">
        <v>103.35</v>
      </c>
      <c r="K606" s="56">
        <v>100.423333333333</v>
      </c>
      <c r="L606" s="39">
        <f t="shared" si="111"/>
        <v>13.0550333333333</v>
      </c>
      <c r="M606" s="39">
        <f>F606*K606+表2[[#This Row],[合计暂定数量]]*表2[[#This Row],[税率（13%）]]</f>
        <v>340.4351</v>
      </c>
      <c r="N606" s="72">
        <v>117.45</v>
      </c>
      <c r="O606" s="57">
        <f t="shared" si="117"/>
        <v>100.423333333333</v>
      </c>
      <c r="P606" s="59">
        <f t="shared" si="112"/>
        <v>13.0550333333333</v>
      </c>
      <c r="Q606" s="75">
        <f>F606*O606+表2[[#This Row],[合计暂定数量]]*表2[[#This Row],[税率（13%）]]</f>
        <v>340.4351</v>
      </c>
      <c r="R606" s="76">
        <f t="shared" si="113"/>
        <v>0</v>
      </c>
      <c r="S606" s="77">
        <f t="shared" si="114"/>
        <v>17.0266666666667</v>
      </c>
    </row>
    <row r="607" s="27" customFormat="1" spans="1:19">
      <c r="A607" s="38">
        <f t="shared" si="119"/>
        <v>605</v>
      </c>
      <c r="B607" s="39" t="s">
        <v>647</v>
      </c>
      <c r="C607" s="56" t="s">
        <v>502</v>
      </c>
      <c r="D607" s="39" t="s">
        <v>22</v>
      </c>
      <c r="E607" s="39" t="s">
        <v>648</v>
      </c>
      <c r="F607" s="40">
        <v>5</v>
      </c>
      <c r="G607" s="39" t="s">
        <v>405</v>
      </c>
      <c r="H607" s="41">
        <v>87.75</v>
      </c>
      <c r="I607" s="39">
        <v>90.38</v>
      </c>
      <c r="J607" s="39">
        <v>93.015</v>
      </c>
      <c r="K607" s="56">
        <v>90.3816666666667</v>
      </c>
      <c r="L607" s="39">
        <f t="shared" si="111"/>
        <v>11.7496166666667</v>
      </c>
      <c r="M607" s="39">
        <f>F607*K607+表2[[#This Row],[合计暂定数量]]*表2[[#This Row],[税率（13%）]]</f>
        <v>510.656416666667</v>
      </c>
      <c r="N607" s="72">
        <v>77.74</v>
      </c>
      <c r="O607" s="57">
        <f t="shared" si="117"/>
        <v>77.74</v>
      </c>
      <c r="P607" s="59">
        <f t="shared" si="112"/>
        <v>10.1062</v>
      </c>
      <c r="Q607" s="75">
        <f>F607*O607+表2[[#This Row],[合计暂定数量]]*表2[[#This Row],[税率（13%）]]</f>
        <v>447.448083333333</v>
      </c>
      <c r="R607" s="76">
        <f t="shared" si="113"/>
        <v>77.74</v>
      </c>
      <c r="S607" s="77">
        <f t="shared" si="114"/>
        <v>-12.6416666666667</v>
      </c>
    </row>
    <row r="608" s="27" customFormat="1" spans="1:19">
      <c r="A608" s="38">
        <f t="shared" si="119"/>
        <v>606</v>
      </c>
      <c r="B608" s="39" t="s">
        <v>647</v>
      </c>
      <c r="C608" s="56" t="s">
        <v>502</v>
      </c>
      <c r="D608" s="39" t="s">
        <v>22</v>
      </c>
      <c r="E608" s="39" t="s">
        <v>649</v>
      </c>
      <c r="F608" s="40">
        <v>5</v>
      </c>
      <c r="G608" s="39" t="s">
        <v>405</v>
      </c>
      <c r="H608" s="41">
        <v>63.375</v>
      </c>
      <c r="I608" s="39">
        <v>65.27</v>
      </c>
      <c r="J608" s="39">
        <v>67.1775</v>
      </c>
      <c r="K608" s="56">
        <v>65.2741666666667</v>
      </c>
      <c r="L608" s="39">
        <f t="shared" si="111"/>
        <v>8.48564166666667</v>
      </c>
      <c r="M608" s="39">
        <f>F608*K608+表2[[#This Row],[合计暂定数量]]*表2[[#This Row],[税率（13%）]]</f>
        <v>368.799041666667</v>
      </c>
      <c r="N608" s="72">
        <v>26.18</v>
      </c>
      <c r="O608" s="57">
        <f t="shared" si="117"/>
        <v>26.18</v>
      </c>
      <c r="P608" s="59">
        <f t="shared" si="112"/>
        <v>3.4034</v>
      </c>
      <c r="Q608" s="75">
        <f>F608*O608+表2[[#This Row],[合计暂定数量]]*表2[[#This Row],[税率（13%）]]</f>
        <v>173.328208333333</v>
      </c>
      <c r="R608" s="76">
        <f t="shared" si="113"/>
        <v>26.18</v>
      </c>
      <c r="S608" s="77">
        <f t="shared" si="114"/>
        <v>-39.0941666666667</v>
      </c>
    </row>
    <row r="609" s="27" customFormat="1" ht="24" spans="1:19">
      <c r="A609" s="38">
        <f t="shared" si="119"/>
        <v>607</v>
      </c>
      <c r="B609" s="39" t="s">
        <v>650</v>
      </c>
      <c r="C609" s="56" t="s">
        <v>502</v>
      </c>
      <c r="D609" s="39" t="s">
        <v>651</v>
      </c>
      <c r="E609" s="39" t="s">
        <v>652</v>
      </c>
      <c r="F609" s="40">
        <v>4</v>
      </c>
      <c r="G609" s="39" t="s">
        <v>405</v>
      </c>
      <c r="H609" s="41">
        <v>48.75</v>
      </c>
      <c r="I609" s="39">
        <v>50.21</v>
      </c>
      <c r="J609" s="39">
        <v>51.675</v>
      </c>
      <c r="K609" s="56">
        <v>50.2116666666667</v>
      </c>
      <c r="L609" s="39">
        <f t="shared" si="111"/>
        <v>6.52751666666667</v>
      </c>
      <c r="M609" s="39">
        <f>F609*K609+表2[[#This Row],[合计暂定数量]]*表2[[#This Row],[税率（13%）]]</f>
        <v>226.956733333333</v>
      </c>
      <c r="N609" s="72">
        <v>57.83</v>
      </c>
      <c r="O609" s="57">
        <f t="shared" si="117"/>
        <v>50.2116666666667</v>
      </c>
      <c r="P609" s="59">
        <f t="shared" si="112"/>
        <v>6.52751666666667</v>
      </c>
      <c r="Q609" s="75">
        <f>F609*O609+表2[[#This Row],[合计暂定数量]]*表2[[#This Row],[税率（13%）]]</f>
        <v>226.956733333333</v>
      </c>
      <c r="R609" s="76">
        <f t="shared" si="113"/>
        <v>0</v>
      </c>
      <c r="S609" s="77">
        <f t="shared" si="114"/>
        <v>7.61833333333333</v>
      </c>
    </row>
    <row r="610" s="27" customFormat="1" ht="24" spans="1:19">
      <c r="A610" s="38">
        <f t="shared" si="119"/>
        <v>608</v>
      </c>
      <c r="B610" s="39" t="s">
        <v>650</v>
      </c>
      <c r="C610" s="56" t="s">
        <v>502</v>
      </c>
      <c r="D610" s="39" t="s">
        <v>651</v>
      </c>
      <c r="E610" s="39" t="s">
        <v>653</v>
      </c>
      <c r="F610" s="40">
        <v>4</v>
      </c>
      <c r="G610" s="39" t="s">
        <v>405</v>
      </c>
      <c r="H610" s="41">
        <v>48.75</v>
      </c>
      <c r="I610" s="39">
        <v>50.21</v>
      </c>
      <c r="J610" s="39">
        <v>51.675</v>
      </c>
      <c r="K610" s="56">
        <v>50.2116666666667</v>
      </c>
      <c r="L610" s="39">
        <f t="shared" si="111"/>
        <v>6.52751666666667</v>
      </c>
      <c r="M610" s="39">
        <f>F610*K610+表2[[#This Row],[合计暂定数量]]*表2[[#This Row],[税率（13%）]]</f>
        <v>226.956733333333</v>
      </c>
      <c r="N610" s="72">
        <v>60.52</v>
      </c>
      <c r="O610" s="57">
        <f t="shared" si="117"/>
        <v>50.2116666666667</v>
      </c>
      <c r="P610" s="59">
        <f t="shared" si="112"/>
        <v>6.52751666666667</v>
      </c>
      <c r="Q610" s="75">
        <f>F610*O610+表2[[#This Row],[合计暂定数量]]*表2[[#This Row],[税率（13%）]]</f>
        <v>226.956733333333</v>
      </c>
      <c r="R610" s="76">
        <f t="shared" si="113"/>
        <v>0</v>
      </c>
      <c r="S610" s="77">
        <f t="shared" si="114"/>
        <v>10.3083333333333</v>
      </c>
    </row>
    <row r="611" s="27" customFormat="1" ht="24" spans="1:19">
      <c r="A611" s="38">
        <f t="shared" ref="A611:A620" si="120">ROW()-2</f>
        <v>609</v>
      </c>
      <c r="B611" s="39" t="s">
        <v>650</v>
      </c>
      <c r="C611" s="56" t="s">
        <v>502</v>
      </c>
      <c r="D611" s="39" t="s">
        <v>651</v>
      </c>
      <c r="E611" s="39" t="s">
        <v>654</v>
      </c>
      <c r="F611" s="40">
        <v>4</v>
      </c>
      <c r="G611" s="39" t="s">
        <v>405</v>
      </c>
      <c r="H611" s="41">
        <v>48.75</v>
      </c>
      <c r="I611" s="39">
        <v>50.21</v>
      </c>
      <c r="J611" s="39">
        <v>51.675</v>
      </c>
      <c r="K611" s="56">
        <v>50.2116666666667</v>
      </c>
      <c r="L611" s="39">
        <f t="shared" si="111"/>
        <v>6.52751666666667</v>
      </c>
      <c r="M611" s="39">
        <f>F611*K611+表2[[#This Row],[合计暂定数量]]*表2[[#This Row],[税率（13%）]]</f>
        <v>226.956733333333</v>
      </c>
      <c r="N611" s="72">
        <v>65.94</v>
      </c>
      <c r="O611" s="57">
        <f t="shared" si="117"/>
        <v>50.2116666666667</v>
      </c>
      <c r="P611" s="59">
        <f t="shared" si="112"/>
        <v>6.52751666666667</v>
      </c>
      <c r="Q611" s="75">
        <f>F611*O611+表2[[#This Row],[合计暂定数量]]*表2[[#This Row],[税率（13%）]]</f>
        <v>226.956733333333</v>
      </c>
      <c r="R611" s="76">
        <f t="shared" si="113"/>
        <v>0</v>
      </c>
      <c r="S611" s="77">
        <f t="shared" si="114"/>
        <v>15.7283333333333</v>
      </c>
    </row>
    <row r="612" s="27" customFormat="1" spans="1:19">
      <c r="A612" s="46">
        <f t="shared" si="120"/>
        <v>610</v>
      </c>
      <c r="B612" s="47" t="s">
        <v>655</v>
      </c>
      <c r="C612" s="47" t="s">
        <v>502</v>
      </c>
      <c r="D612" s="47" t="s">
        <v>656</v>
      </c>
      <c r="E612" s="47" t="s">
        <v>538</v>
      </c>
      <c r="F612" s="48">
        <v>4</v>
      </c>
      <c r="G612" s="47" t="s">
        <v>397</v>
      </c>
      <c r="H612" s="41">
        <v>14.625</v>
      </c>
      <c r="I612" s="47">
        <v>17</v>
      </c>
      <c r="J612" s="47">
        <v>15.5025</v>
      </c>
      <c r="K612" s="56">
        <v>15.7091666666667</v>
      </c>
      <c r="L612" s="47">
        <f t="shared" si="111"/>
        <v>2.04219166666667</v>
      </c>
      <c r="M612" s="47">
        <f>F612*K612+表2[[#This Row],[合计暂定数量]]*表2[[#This Row],[税率（13%）]]</f>
        <v>71.0054333333333</v>
      </c>
      <c r="N612" s="71"/>
      <c r="O612" s="57">
        <f t="shared" ref="O612:O615" si="121">K612</f>
        <v>15.7091666666667</v>
      </c>
      <c r="P612" s="59">
        <f t="shared" si="112"/>
        <v>2.04219166666667</v>
      </c>
      <c r="Q612" s="75">
        <f>F612*O612+表2[[#This Row],[合计暂定数量]]*表2[[#This Row],[税率（13%）]]</f>
        <v>71.0054333333333</v>
      </c>
      <c r="R612" s="76"/>
      <c r="S612" s="77">
        <f t="shared" si="114"/>
        <v>-15.7091666666667</v>
      </c>
    </row>
    <row r="613" s="27" customFormat="1" spans="1:19">
      <c r="A613" s="46">
        <f t="shared" si="120"/>
        <v>611</v>
      </c>
      <c r="B613" s="47" t="s">
        <v>655</v>
      </c>
      <c r="C613" s="47" t="s">
        <v>502</v>
      </c>
      <c r="D613" s="47" t="s">
        <v>656</v>
      </c>
      <c r="E613" s="47" t="s">
        <v>539</v>
      </c>
      <c r="F613" s="48">
        <v>4</v>
      </c>
      <c r="G613" s="47" t="s">
        <v>397</v>
      </c>
      <c r="H613" s="41">
        <v>19.5</v>
      </c>
      <c r="I613" s="47">
        <v>22</v>
      </c>
      <c r="J613" s="47">
        <v>20.67</v>
      </c>
      <c r="K613" s="56">
        <v>20.7233333333333</v>
      </c>
      <c r="L613" s="47">
        <f t="shared" si="111"/>
        <v>2.69403333333333</v>
      </c>
      <c r="M613" s="47">
        <f>F613*K613+表2[[#This Row],[合计暂定数量]]*表2[[#This Row],[税率（13%）]]</f>
        <v>93.6694666666667</v>
      </c>
      <c r="N613" s="71"/>
      <c r="O613" s="57">
        <f t="shared" si="121"/>
        <v>20.7233333333333</v>
      </c>
      <c r="P613" s="59">
        <f t="shared" si="112"/>
        <v>2.69403333333333</v>
      </c>
      <c r="Q613" s="75">
        <f>F613*O613+表2[[#This Row],[合计暂定数量]]*表2[[#This Row],[税率（13%）]]</f>
        <v>93.6694666666667</v>
      </c>
      <c r="R613" s="76"/>
      <c r="S613" s="77">
        <f t="shared" si="114"/>
        <v>-20.7233333333333</v>
      </c>
    </row>
    <row r="614" s="27" customFormat="1" spans="1:19">
      <c r="A614" s="46">
        <f t="shared" si="120"/>
        <v>612</v>
      </c>
      <c r="B614" s="47" t="s">
        <v>655</v>
      </c>
      <c r="C614" s="47" t="s">
        <v>502</v>
      </c>
      <c r="D614" s="47" t="s">
        <v>656</v>
      </c>
      <c r="E614" s="47" t="s">
        <v>540</v>
      </c>
      <c r="F614" s="48">
        <v>4</v>
      </c>
      <c r="G614" s="47" t="s">
        <v>397</v>
      </c>
      <c r="H614" s="41">
        <v>24.375</v>
      </c>
      <c r="I614" s="47">
        <v>25.1</v>
      </c>
      <c r="J614" s="47">
        <v>25.8375</v>
      </c>
      <c r="K614" s="56">
        <v>25.1041666666667</v>
      </c>
      <c r="L614" s="47">
        <f t="shared" si="111"/>
        <v>3.26354166666667</v>
      </c>
      <c r="M614" s="47">
        <f>F614*K614+表2[[#This Row],[合计暂定数量]]*表2[[#This Row],[税率（13%）]]</f>
        <v>113.470833333333</v>
      </c>
      <c r="N614" s="71"/>
      <c r="O614" s="57">
        <f t="shared" si="121"/>
        <v>25.1041666666667</v>
      </c>
      <c r="P614" s="59">
        <f t="shared" si="112"/>
        <v>3.26354166666667</v>
      </c>
      <c r="Q614" s="75">
        <f>F614*O614+表2[[#This Row],[合计暂定数量]]*表2[[#This Row],[税率（13%）]]</f>
        <v>113.470833333333</v>
      </c>
      <c r="R614" s="76"/>
      <c r="S614" s="77">
        <f t="shared" si="114"/>
        <v>-25.1041666666667</v>
      </c>
    </row>
    <row r="615" s="27" customFormat="1" spans="1:19">
      <c r="A615" s="46">
        <f t="shared" si="120"/>
        <v>613</v>
      </c>
      <c r="B615" s="47" t="s">
        <v>655</v>
      </c>
      <c r="C615" s="47" t="s">
        <v>502</v>
      </c>
      <c r="D615" s="47" t="s">
        <v>656</v>
      </c>
      <c r="E615" s="47" t="s">
        <v>657</v>
      </c>
      <c r="F615" s="48">
        <v>4</v>
      </c>
      <c r="G615" s="47" t="s">
        <v>397</v>
      </c>
      <c r="H615" s="41">
        <v>29.25</v>
      </c>
      <c r="I615" s="47">
        <v>30.12</v>
      </c>
      <c r="J615" s="47">
        <v>31.005</v>
      </c>
      <c r="K615" s="56">
        <v>30.125</v>
      </c>
      <c r="L615" s="47">
        <f t="shared" si="111"/>
        <v>3.91625</v>
      </c>
      <c r="M615" s="47">
        <f>F615*K615+表2[[#This Row],[合计暂定数量]]*表2[[#This Row],[税率（13%）]]</f>
        <v>136.165</v>
      </c>
      <c r="N615" s="71"/>
      <c r="O615" s="57">
        <f t="shared" si="121"/>
        <v>30.125</v>
      </c>
      <c r="P615" s="59">
        <f t="shared" si="112"/>
        <v>3.91625</v>
      </c>
      <c r="Q615" s="75">
        <f>F615*O615+表2[[#This Row],[合计暂定数量]]*表2[[#This Row],[税率（13%）]]</f>
        <v>136.165</v>
      </c>
      <c r="R615" s="76"/>
      <c r="S615" s="77">
        <f t="shared" si="114"/>
        <v>-30.125</v>
      </c>
    </row>
    <row r="616" s="27" customFormat="1" spans="1:19">
      <c r="A616" s="38">
        <f t="shared" si="120"/>
        <v>614</v>
      </c>
      <c r="B616" s="39" t="s">
        <v>658</v>
      </c>
      <c r="C616" s="56" t="s">
        <v>502</v>
      </c>
      <c r="D616" s="39" t="s">
        <v>22</v>
      </c>
      <c r="E616" s="39" t="s">
        <v>659</v>
      </c>
      <c r="F616" s="40">
        <v>4</v>
      </c>
      <c r="G616" s="39" t="s">
        <v>405</v>
      </c>
      <c r="H616" s="41">
        <v>24.375</v>
      </c>
      <c r="I616" s="39">
        <v>25.1</v>
      </c>
      <c r="J616" s="39">
        <v>25.8375</v>
      </c>
      <c r="K616" s="56">
        <v>25.1041666666667</v>
      </c>
      <c r="L616" s="39">
        <f t="shared" si="111"/>
        <v>3.26354166666667</v>
      </c>
      <c r="M616" s="39">
        <f>F616*K616+表2[[#This Row],[合计暂定数量]]*表2[[#This Row],[税率（13%）]]</f>
        <v>113.470833333333</v>
      </c>
      <c r="N616" s="72">
        <v>25.3</v>
      </c>
      <c r="O616" s="57">
        <f t="shared" si="117"/>
        <v>25.1041666666667</v>
      </c>
      <c r="P616" s="59">
        <f t="shared" si="112"/>
        <v>3.26354166666667</v>
      </c>
      <c r="Q616" s="75">
        <f>F616*O616+表2[[#This Row],[合计暂定数量]]*表2[[#This Row],[税率（13%）]]</f>
        <v>113.470833333333</v>
      </c>
      <c r="R616" s="76">
        <f t="shared" si="113"/>
        <v>0</v>
      </c>
      <c r="S616" s="77">
        <f t="shared" si="114"/>
        <v>0.195833333333333</v>
      </c>
    </row>
    <row r="617" s="27" customFormat="1" spans="1:19">
      <c r="A617" s="38">
        <f t="shared" si="120"/>
        <v>615</v>
      </c>
      <c r="B617" s="39" t="s">
        <v>658</v>
      </c>
      <c r="C617" s="56" t="s">
        <v>502</v>
      </c>
      <c r="D617" s="39" t="s">
        <v>22</v>
      </c>
      <c r="E617" s="39" t="s">
        <v>660</v>
      </c>
      <c r="F617" s="40">
        <v>4</v>
      </c>
      <c r="G617" s="39" t="s">
        <v>405</v>
      </c>
      <c r="H617" s="41">
        <v>34.125</v>
      </c>
      <c r="I617" s="39">
        <v>35.14</v>
      </c>
      <c r="J617" s="39">
        <v>36.1725</v>
      </c>
      <c r="K617" s="56">
        <v>35.1458333333333</v>
      </c>
      <c r="L617" s="39">
        <f t="shared" si="111"/>
        <v>4.56895833333333</v>
      </c>
      <c r="M617" s="39">
        <f>F617*K617+表2[[#This Row],[合计暂定数量]]*表2[[#This Row],[税率（13%）]]</f>
        <v>158.859166666667</v>
      </c>
      <c r="N617" s="72">
        <v>35.22</v>
      </c>
      <c r="O617" s="57">
        <f t="shared" si="117"/>
        <v>35.1458333333333</v>
      </c>
      <c r="P617" s="59">
        <f t="shared" si="112"/>
        <v>4.56895833333333</v>
      </c>
      <c r="Q617" s="75">
        <f>F617*O617+表2[[#This Row],[合计暂定数量]]*表2[[#This Row],[税率（13%）]]</f>
        <v>158.859166666667</v>
      </c>
      <c r="R617" s="76">
        <f t="shared" si="113"/>
        <v>0</v>
      </c>
      <c r="S617" s="77">
        <f t="shared" si="114"/>
        <v>0.0741666666666632</v>
      </c>
    </row>
    <row r="618" s="27" customFormat="1" spans="1:19">
      <c r="A618" s="38">
        <f t="shared" si="120"/>
        <v>616</v>
      </c>
      <c r="B618" s="39" t="s">
        <v>661</v>
      </c>
      <c r="C618" s="56" t="s">
        <v>21</v>
      </c>
      <c r="D618" s="39" t="s">
        <v>22</v>
      </c>
      <c r="E618" s="39" t="s">
        <v>662</v>
      </c>
      <c r="F618" s="40">
        <v>200</v>
      </c>
      <c r="G618" s="39" t="s">
        <v>114</v>
      </c>
      <c r="H618" s="41">
        <v>2.4375</v>
      </c>
      <c r="I618" s="39">
        <v>4</v>
      </c>
      <c r="J618" s="39">
        <v>2.58375</v>
      </c>
      <c r="K618" s="56">
        <v>3.00708333333333</v>
      </c>
      <c r="L618" s="39">
        <f t="shared" si="111"/>
        <v>0.390920833333333</v>
      </c>
      <c r="M618" s="39">
        <f>F618*K618+表2[[#This Row],[合计暂定数量]]*表2[[#This Row],[税率（13%）]]</f>
        <v>679.600833333333</v>
      </c>
      <c r="N618" s="71"/>
      <c r="O618" s="57">
        <f t="shared" si="117"/>
        <v>0</v>
      </c>
      <c r="P618" s="59">
        <f t="shared" si="112"/>
        <v>0</v>
      </c>
      <c r="Q618" s="75">
        <f>F618*O618+表2[[#This Row],[合计暂定数量]]*表2[[#This Row],[税率（13%）]]</f>
        <v>78.1841666666667</v>
      </c>
      <c r="R618" s="76"/>
      <c r="S618" s="77">
        <f t="shared" si="114"/>
        <v>-3.00708333333333</v>
      </c>
    </row>
    <row r="619" s="27" customFormat="1" spans="1:19">
      <c r="A619" s="38">
        <f t="shared" si="120"/>
        <v>617</v>
      </c>
      <c r="B619" s="39" t="s">
        <v>661</v>
      </c>
      <c r="C619" s="56" t="s">
        <v>21</v>
      </c>
      <c r="D619" s="39" t="s">
        <v>22</v>
      </c>
      <c r="E619" s="39" t="s">
        <v>663</v>
      </c>
      <c r="F619" s="40">
        <v>100</v>
      </c>
      <c r="G619" s="39" t="s">
        <v>114</v>
      </c>
      <c r="H619" s="41">
        <v>9.75</v>
      </c>
      <c r="I619" s="39">
        <v>9.75</v>
      </c>
      <c r="J619" s="39">
        <v>10.335</v>
      </c>
      <c r="K619" s="56">
        <v>9.945</v>
      </c>
      <c r="L619" s="39">
        <f t="shared" si="111"/>
        <v>1.29285</v>
      </c>
      <c r="M619" s="39">
        <f>F619*K619+表2[[#This Row],[合计暂定数量]]*表2[[#This Row],[税率（13%）]]</f>
        <v>1123.785</v>
      </c>
      <c r="N619" s="72">
        <v>6.3</v>
      </c>
      <c r="O619" s="57">
        <f t="shared" si="117"/>
        <v>6.3</v>
      </c>
      <c r="P619" s="59">
        <f t="shared" si="112"/>
        <v>0.819</v>
      </c>
      <c r="Q619" s="75">
        <f>F619*O619+表2[[#This Row],[合计暂定数量]]*表2[[#This Row],[税率（13%）]]</f>
        <v>759.285</v>
      </c>
      <c r="R619" s="76">
        <f t="shared" si="113"/>
        <v>6.3</v>
      </c>
      <c r="S619" s="77">
        <f t="shared" si="114"/>
        <v>-3.645</v>
      </c>
    </row>
    <row r="620" s="27" customFormat="1" spans="1:19">
      <c r="A620" s="38">
        <f t="shared" si="120"/>
        <v>618</v>
      </c>
      <c r="B620" s="39" t="s">
        <v>664</v>
      </c>
      <c r="C620" s="56" t="s">
        <v>502</v>
      </c>
      <c r="D620" s="39" t="s">
        <v>22</v>
      </c>
      <c r="E620" s="39" t="s">
        <v>665</v>
      </c>
      <c r="F620" s="40">
        <v>6</v>
      </c>
      <c r="G620" s="39" t="s">
        <v>87</v>
      </c>
      <c r="H620" s="41">
        <v>24.375</v>
      </c>
      <c r="I620" s="39">
        <v>25.1</v>
      </c>
      <c r="J620" s="39">
        <v>25.8375</v>
      </c>
      <c r="K620" s="56">
        <v>25.1041666666667</v>
      </c>
      <c r="L620" s="39">
        <f t="shared" si="111"/>
        <v>3.26354166666667</v>
      </c>
      <c r="M620" s="39">
        <f>F620*K620+表2[[#This Row],[合计暂定数量]]*表2[[#This Row],[税率（13%）]]</f>
        <v>170.20625</v>
      </c>
      <c r="N620" s="72">
        <v>16.3</v>
      </c>
      <c r="O620" s="57">
        <f t="shared" si="117"/>
        <v>16.3</v>
      </c>
      <c r="P620" s="59">
        <f t="shared" si="112"/>
        <v>2.119</v>
      </c>
      <c r="Q620" s="75">
        <f>F620*O620+表2[[#This Row],[合计暂定数量]]*表2[[#This Row],[税率（13%）]]</f>
        <v>117.38125</v>
      </c>
      <c r="R620" s="76">
        <f t="shared" si="113"/>
        <v>16.3</v>
      </c>
      <c r="S620" s="77">
        <f t="shared" si="114"/>
        <v>-8.80416666666667</v>
      </c>
    </row>
    <row r="621" s="27" customFormat="1" spans="1:19">
      <c r="A621" s="38">
        <f t="shared" ref="A621:A630" si="122">ROW()-2</f>
        <v>619</v>
      </c>
      <c r="B621" s="39" t="s">
        <v>664</v>
      </c>
      <c r="C621" s="56" t="s">
        <v>502</v>
      </c>
      <c r="D621" s="39" t="s">
        <v>22</v>
      </c>
      <c r="E621" s="39" t="s">
        <v>666</v>
      </c>
      <c r="F621" s="40">
        <v>6</v>
      </c>
      <c r="G621" s="39" t="s">
        <v>87</v>
      </c>
      <c r="H621" s="41">
        <v>34.125</v>
      </c>
      <c r="I621" s="39">
        <v>35.14</v>
      </c>
      <c r="J621" s="39">
        <v>36.1725</v>
      </c>
      <c r="K621" s="56">
        <v>35.1458333333333</v>
      </c>
      <c r="L621" s="39">
        <f t="shared" si="111"/>
        <v>4.56895833333333</v>
      </c>
      <c r="M621" s="39">
        <f>F621*K621+表2[[#This Row],[合计暂定数量]]*表2[[#This Row],[税率（13%）]]</f>
        <v>238.28875</v>
      </c>
      <c r="N621" s="72">
        <v>19.91</v>
      </c>
      <c r="O621" s="57">
        <f t="shared" si="117"/>
        <v>19.91</v>
      </c>
      <c r="P621" s="59">
        <f t="shared" si="112"/>
        <v>2.5883</v>
      </c>
      <c r="Q621" s="75">
        <f>F621*O621+表2[[#This Row],[合计暂定数量]]*表2[[#This Row],[税率（13%）]]</f>
        <v>146.87375</v>
      </c>
      <c r="R621" s="76">
        <f t="shared" si="113"/>
        <v>19.91</v>
      </c>
      <c r="S621" s="77">
        <f t="shared" si="114"/>
        <v>-15.2358333333333</v>
      </c>
    </row>
    <row r="622" s="27" customFormat="1" spans="1:19">
      <c r="A622" s="38">
        <f t="shared" si="122"/>
        <v>620</v>
      </c>
      <c r="B622" s="39" t="s">
        <v>664</v>
      </c>
      <c r="C622" s="56" t="s">
        <v>502</v>
      </c>
      <c r="D622" s="39" t="s">
        <v>22</v>
      </c>
      <c r="E622" s="39" t="s">
        <v>667</v>
      </c>
      <c r="F622" s="40">
        <v>6</v>
      </c>
      <c r="G622" s="39" t="s">
        <v>87</v>
      </c>
      <c r="H622" s="41">
        <v>43.875</v>
      </c>
      <c r="I622" s="39">
        <v>45.19</v>
      </c>
      <c r="J622" s="39">
        <v>46.5075</v>
      </c>
      <c r="K622" s="56">
        <v>45.1908333333333</v>
      </c>
      <c r="L622" s="39">
        <f t="shared" si="111"/>
        <v>5.87480833333333</v>
      </c>
      <c r="M622" s="39">
        <f>F622*K622+表2[[#This Row],[合计暂定数量]]*表2[[#This Row],[税率（13%）]]</f>
        <v>306.39385</v>
      </c>
      <c r="N622" s="72">
        <v>29.8</v>
      </c>
      <c r="O622" s="57">
        <f t="shared" si="117"/>
        <v>29.8</v>
      </c>
      <c r="P622" s="59">
        <f t="shared" si="112"/>
        <v>3.874</v>
      </c>
      <c r="Q622" s="75">
        <f>F622*O622+表2[[#This Row],[合计暂定数量]]*表2[[#This Row],[税率（13%）]]</f>
        <v>214.04885</v>
      </c>
      <c r="R622" s="76">
        <f t="shared" si="113"/>
        <v>29.8</v>
      </c>
      <c r="S622" s="77">
        <f t="shared" si="114"/>
        <v>-15.3908333333333</v>
      </c>
    </row>
    <row r="623" s="27" customFormat="1" spans="1:19">
      <c r="A623" s="46">
        <f t="shared" si="122"/>
        <v>621</v>
      </c>
      <c r="B623" s="47" t="s">
        <v>668</v>
      </c>
      <c r="C623" s="47" t="s">
        <v>502</v>
      </c>
      <c r="D623" s="47" t="s">
        <v>22</v>
      </c>
      <c r="E623" s="47" t="s">
        <v>669</v>
      </c>
      <c r="F623" s="48">
        <v>6</v>
      </c>
      <c r="G623" s="47" t="s">
        <v>207</v>
      </c>
      <c r="H623" s="41">
        <v>175.5</v>
      </c>
      <c r="I623" s="47">
        <v>180.76</v>
      </c>
      <c r="J623" s="47">
        <v>186.03</v>
      </c>
      <c r="K623" s="56">
        <v>180.763333333333</v>
      </c>
      <c r="L623" s="47">
        <f t="shared" si="111"/>
        <v>23.4992333333333</v>
      </c>
      <c r="M623" s="47">
        <f>F623*K623+表2[[#This Row],[合计暂定数量]]*表2[[#This Row],[税率（13%）]]</f>
        <v>1225.5754</v>
      </c>
      <c r="N623" s="71"/>
      <c r="O623" s="57">
        <f>K623</f>
        <v>180.763333333333</v>
      </c>
      <c r="P623" s="59">
        <f t="shared" si="112"/>
        <v>23.4992333333333</v>
      </c>
      <c r="Q623" s="75">
        <f>F623*O623+表2[[#This Row],[合计暂定数量]]*表2[[#This Row],[税率（13%）]]</f>
        <v>1225.5754</v>
      </c>
      <c r="R623" s="76"/>
      <c r="S623" s="77">
        <f t="shared" si="114"/>
        <v>-180.763333333333</v>
      </c>
    </row>
    <row r="624" s="27" customFormat="1" ht="24" spans="1:19">
      <c r="A624" s="38">
        <f t="shared" si="122"/>
        <v>622</v>
      </c>
      <c r="B624" s="39" t="s">
        <v>670</v>
      </c>
      <c r="C624" s="56" t="s">
        <v>21</v>
      </c>
      <c r="D624" s="39" t="s">
        <v>671</v>
      </c>
      <c r="E624" s="39" t="s">
        <v>672</v>
      </c>
      <c r="F624" s="40">
        <v>2</v>
      </c>
      <c r="G624" s="39" t="s">
        <v>405</v>
      </c>
      <c r="H624" s="41">
        <v>41.925</v>
      </c>
      <c r="I624" s="39">
        <v>43.18</v>
      </c>
      <c r="J624" s="39">
        <v>44.4405</v>
      </c>
      <c r="K624" s="56">
        <v>43.1818333333333</v>
      </c>
      <c r="L624" s="39">
        <f t="shared" si="111"/>
        <v>5.61363833333333</v>
      </c>
      <c r="M624" s="39">
        <f>F624*K624+表2[[#This Row],[合计暂定数量]]*表2[[#This Row],[税率（13%）]]</f>
        <v>97.5909433333333</v>
      </c>
      <c r="N624" s="72">
        <v>61.44</v>
      </c>
      <c r="O624" s="57">
        <f t="shared" si="117"/>
        <v>43.1818333333333</v>
      </c>
      <c r="P624" s="59">
        <f t="shared" si="112"/>
        <v>5.61363833333333</v>
      </c>
      <c r="Q624" s="75">
        <f>F624*O624+表2[[#This Row],[合计暂定数量]]*表2[[#This Row],[税率（13%）]]</f>
        <v>97.5909433333333</v>
      </c>
      <c r="R624" s="76">
        <f t="shared" si="113"/>
        <v>0</v>
      </c>
      <c r="S624" s="77">
        <f t="shared" si="114"/>
        <v>18.2581666666667</v>
      </c>
    </row>
    <row r="625" s="27" customFormat="1" spans="1:19">
      <c r="A625" s="38">
        <f t="shared" si="122"/>
        <v>623</v>
      </c>
      <c r="B625" s="39" t="s">
        <v>673</v>
      </c>
      <c r="C625" s="56" t="s">
        <v>21</v>
      </c>
      <c r="D625" s="39" t="s">
        <v>22</v>
      </c>
      <c r="E625" s="39" t="s">
        <v>672</v>
      </c>
      <c r="F625" s="40">
        <v>2</v>
      </c>
      <c r="G625" s="39" t="s">
        <v>405</v>
      </c>
      <c r="H625" s="41">
        <v>35.1</v>
      </c>
      <c r="I625" s="39">
        <v>36.15</v>
      </c>
      <c r="J625" s="39">
        <v>37.206</v>
      </c>
      <c r="K625" s="56">
        <v>36.152</v>
      </c>
      <c r="L625" s="39">
        <f t="shared" si="111"/>
        <v>4.69976</v>
      </c>
      <c r="M625" s="39">
        <f>F625*K625+表2[[#This Row],[合计暂定数量]]*表2[[#This Row],[税率（13%）]]</f>
        <v>81.70352</v>
      </c>
      <c r="N625" s="72">
        <v>31.64</v>
      </c>
      <c r="O625" s="57">
        <f t="shared" si="117"/>
        <v>31.64</v>
      </c>
      <c r="P625" s="59">
        <f t="shared" si="112"/>
        <v>4.1132</v>
      </c>
      <c r="Q625" s="75">
        <f>F625*O625+表2[[#This Row],[合计暂定数量]]*表2[[#This Row],[税率（13%）]]</f>
        <v>72.67952</v>
      </c>
      <c r="R625" s="76">
        <f t="shared" si="113"/>
        <v>31.64</v>
      </c>
      <c r="S625" s="77">
        <f t="shared" si="114"/>
        <v>-4.512</v>
      </c>
    </row>
    <row r="626" s="27" customFormat="1" spans="1:19">
      <c r="A626" s="38">
        <f t="shared" si="122"/>
        <v>624</v>
      </c>
      <c r="B626" s="39" t="s">
        <v>673</v>
      </c>
      <c r="C626" s="56" t="s">
        <v>21</v>
      </c>
      <c r="D626" s="39" t="s">
        <v>22</v>
      </c>
      <c r="E626" s="39" t="s">
        <v>674</v>
      </c>
      <c r="F626" s="40">
        <v>2</v>
      </c>
      <c r="G626" s="39" t="s">
        <v>405</v>
      </c>
      <c r="H626" s="41">
        <v>43.875</v>
      </c>
      <c r="I626" s="39">
        <v>45.19</v>
      </c>
      <c r="J626" s="39">
        <v>46.5075</v>
      </c>
      <c r="K626" s="56">
        <v>45.1908333333333</v>
      </c>
      <c r="L626" s="39">
        <f t="shared" si="111"/>
        <v>5.87480833333333</v>
      </c>
      <c r="M626" s="39">
        <f>F626*K626+表2[[#This Row],[合计暂定数量]]*表2[[#This Row],[税率（13%）]]</f>
        <v>102.131283333333</v>
      </c>
      <c r="N626" s="72">
        <v>50.6</v>
      </c>
      <c r="O626" s="57">
        <f t="shared" si="117"/>
        <v>45.1908333333333</v>
      </c>
      <c r="P626" s="59">
        <f t="shared" si="112"/>
        <v>5.87480833333333</v>
      </c>
      <c r="Q626" s="75">
        <f>F626*O626+表2[[#This Row],[合计暂定数量]]*表2[[#This Row],[税率（13%）]]</f>
        <v>102.131283333333</v>
      </c>
      <c r="R626" s="76">
        <f t="shared" si="113"/>
        <v>0</v>
      </c>
      <c r="S626" s="77">
        <f t="shared" si="114"/>
        <v>5.40916666666667</v>
      </c>
    </row>
    <row r="627" s="27" customFormat="1" ht="24.75" spans="1:19">
      <c r="A627" s="38">
        <f t="shared" si="122"/>
        <v>625</v>
      </c>
      <c r="B627" s="39" t="s">
        <v>675</v>
      </c>
      <c r="C627" s="56" t="s">
        <v>21</v>
      </c>
      <c r="D627" s="39" t="s">
        <v>22</v>
      </c>
      <c r="E627" s="39" t="s">
        <v>676</v>
      </c>
      <c r="F627" s="40">
        <v>6</v>
      </c>
      <c r="G627" s="39" t="s">
        <v>114</v>
      </c>
      <c r="H627" s="41">
        <v>217.425</v>
      </c>
      <c r="I627" s="39">
        <v>223.94</v>
      </c>
      <c r="J627" s="39">
        <v>230.4705</v>
      </c>
      <c r="K627" s="56">
        <v>223.945166666667</v>
      </c>
      <c r="L627" s="39">
        <f t="shared" si="111"/>
        <v>29.1128716666667</v>
      </c>
      <c r="M627" s="39">
        <f>F627*K627+表2[[#This Row],[合计暂定数量]]*表2[[#This Row],[税率（13%）]]</f>
        <v>1518.34823</v>
      </c>
      <c r="N627" s="72">
        <v>185.96</v>
      </c>
      <c r="O627" s="57">
        <f t="shared" si="117"/>
        <v>185.96</v>
      </c>
      <c r="P627" s="59">
        <f t="shared" si="112"/>
        <v>24.1748</v>
      </c>
      <c r="Q627" s="75">
        <f>F627*O627+表2[[#This Row],[合计暂定数量]]*表2[[#This Row],[税率（13%）]]</f>
        <v>1290.43723</v>
      </c>
      <c r="R627" s="76">
        <f t="shared" si="113"/>
        <v>185.96</v>
      </c>
      <c r="S627" s="77">
        <f t="shared" si="114"/>
        <v>-37.9851666666667</v>
      </c>
    </row>
    <row r="628" s="27" customFormat="1" spans="1:19">
      <c r="A628" s="38">
        <f t="shared" si="122"/>
        <v>626</v>
      </c>
      <c r="B628" s="39" t="s">
        <v>677</v>
      </c>
      <c r="C628" s="56" t="s">
        <v>21</v>
      </c>
      <c r="D628" s="39" t="s">
        <v>22</v>
      </c>
      <c r="E628" s="39" t="s">
        <v>678</v>
      </c>
      <c r="F628" s="40">
        <v>2</v>
      </c>
      <c r="G628" s="39" t="s">
        <v>207</v>
      </c>
      <c r="H628" s="41">
        <v>204.75</v>
      </c>
      <c r="I628" s="39">
        <v>210.89</v>
      </c>
      <c r="J628" s="39">
        <v>217.035</v>
      </c>
      <c r="K628" s="56">
        <v>210.891666666667</v>
      </c>
      <c r="L628" s="39">
        <f t="shared" si="111"/>
        <v>27.4159166666667</v>
      </c>
      <c r="M628" s="39">
        <f>F628*K628+表2[[#This Row],[合计暂定数量]]*表2[[#This Row],[税率（13%）]]</f>
        <v>476.615166666667</v>
      </c>
      <c r="N628" s="72">
        <v>181.62</v>
      </c>
      <c r="O628" s="57">
        <f t="shared" si="117"/>
        <v>181.62</v>
      </c>
      <c r="P628" s="59">
        <f t="shared" si="112"/>
        <v>23.6106</v>
      </c>
      <c r="Q628" s="75">
        <f>F628*O628+表2[[#This Row],[合计暂定数量]]*表2[[#This Row],[税率（13%）]]</f>
        <v>418.071833333333</v>
      </c>
      <c r="R628" s="76">
        <f t="shared" si="113"/>
        <v>181.62</v>
      </c>
      <c r="S628" s="77">
        <f t="shared" si="114"/>
        <v>-29.2716666666666</v>
      </c>
    </row>
    <row r="629" s="27" customFormat="1" spans="1:19">
      <c r="A629" s="38">
        <f t="shared" si="122"/>
        <v>627</v>
      </c>
      <c r="B629" s="39" t="s">
        <v>679</v>
      </c>
      <c r="C629" s="56" t="s">
        <v>21</v>
      </c>
      <c r="D629" s="39" t="s">
        <v>22</v>
      </c>
      <c r="E629" s="39" t="s">
        <v>678</v>
      </c>
      <c r="F629" s="40">
        <v>2</v>
      </c>
      <c r="G629" s="39" t="s">
        <v>207</v>
      </c>
      <c r="H629" s="41">
        <v>204.75</v>
      </c>
      <c r="I629" s="39">
        <v>210.89</v>
      </c>
      <c r="J629" s="39">
        <v>217.035</v>
      </c>
      <c r="K629" s="56">
        <v>210.891666666667</v>
      </c>
      <c r="L629" s="39">
        <f t="shared" si="111"/>
        <v>27.4159166666667</v>
      </c>
      <c r="M629" s="39">
        <f>F629*K629+表2[[#This Row],[合计暂定数量]]*表2[[#This Row],[税率（13%）]]</f>
        <v>476.615166666667</v>
      </c>
      <c r="N629" s="72">
        <v>182.21</v>
      </c>
      <c r="O629" s="57">
        <f t="shared" si="117"/>
        <v>182.21</v>
      </c>
      <c r="P629" s="59">
        <f t="shared" si="112"/>
        <v>23.6873</v>
      </c>
      <c r="Q629" s="75">
        <f>F629*O629+表2[[#This Row],[合计暂定数量]]*表2[[#This Row],[税率（13%）]]</f>
        <v>419.251833333333</v>
      </c>
      <c r="R629" s="76">
        <f t="shared" si="113"/>
        <v>182.21</v>
      </c>
      <c r="S629" s="77">
        <f t="shared" si="114"/>
        <v>-28.6816666666666</v>
      </c>
    </row>
    <row r="630" s="27" customFormat="1" spans="1:19">
      <c r="A630" s="38">
        <f t="shared" si="122"/>
        <v>628</v>
      </c>
      <c r="B630" s="39" t="s">
        <v>680</v>
      </c>
      <c r="C630" s="56" t="s">
        <v>21</v>
      </c>
      <c r="D630" s="39" t="s">
        <v>22</v>
      </c>
      <c r="E630" s="39" t="s">
        <v>678</v>
      </c>
      <c r="F630" s="40">
        <v>2</v>
      </c>
      <c r="G630" s="39" t="s">
        <v>207</v>
      </c>
      <c r="H630" s="41">
        <v>204.75</v>
      </c>
      <c r="I630" s="39">
        <v>210.89</v>
      </c>
      <c r="J630" s="39">
        <v>217.035</v>
      </c>
      <c r="K630" s="56">
        <v>210.891666666667</v>
      </c>
      <c r="L630" s="39">
        <f t="shared" si="111"/>
        <v>27.4159166666667</v>
      </c>
      <c r="M630" s="39">
        <f>F630*K630+表2[[#This Row],[合计暂定数量]]*表2[[#This Row],[税率（13%）]]</f>
        <v>476.615166666667</v>
      </c>
      <c r="N630" s="72">
        <v>271.05</v>
      </c>
      <c r="O630" s="57">
        <f t="shared" si="117"/>
        <v>210.891666666667</v>
      </c>
      <c r="P630" s="59">
        <f t="shared" si="112"/>
        <v>27.4159166666667</v>
      </c>
      <c r="Q630" s="75">
        <f>F630*O630+表2[[#This Row],[合计暂定数量]]*表2[[#This Row],[税率（13%）]]</f>
        <v>476.615166666667</v>
      </c>
      <c r="R630" s="76">
        <f t="shared" si="113"/>
        <v>0</v>
      </c>
      <c r="S630" s="77">
        <f t="shared" si="114"/>
        <v>60.1583333333334</v>
      </c>
    </row>
    <row r="631" s="27" customFormat="1" spans="1:19">
      <c r="A631" s="38">
        <f t="shared" ref="A631:A640" si="123">ROW()-2</f>
        <v>629</v>
      </c>
      <c r="B631" s="39" t="s">
        <v>681</v>
      </c>
      <c r="C631" s="56" t="s">
        <v>21</v>
      </c>
      <c r="D631" s="39" t="s">
        <v>22</v>
      </c>
      <c r="E631" s="39" t="s">
        <v>682</v>
      </c>
      <c r="F631" s="40">
        <v>2</v>
      </c>
      <c r="G631" s="39" t="s">
        <v>207</v>
      </c>
      <c r="H631" s="41">
        <v>48.75</v>
      </c>
      <c r="I631" s="39">
        <v>50.21</v>
      </c>
      <c r="J631" s="39">
        <v>51.675</v>
      </c>
      <c r="K631" s="56">
        <v>50.2116666666667</v>
      </c>
      <c r="L631" s="39">
        <f t="shared" si="111"/>
        <v>6.52751666666667</v>
      </c>
      <c r="M631" s="39">
        <f>F631*K631+表2[[#This Row],[合计暂定数量]]*表2[[#This Row],[税率（13%）]]</f>
        <v>113.478366666667</v>
      </c>
      <c r="N631" s="72">
        <v>48.79</v>
      </c>
      <c r="O631" s="57">
        <f t="shared" si="117"/>
        <v>48.79</v>
      </c>
      <c r="P631" s="59">
        <f t="shared" si="112"/>
        <v>6.3427</v>
      </c>
      <c r="Q631" s="75">
        <f>F631*O631+表2[[#This Row],[合计暂定数量]]*表2[[#This Row],[税率（13%）]]</f>
        <v>110.635033333333</v>
      </c>
      <c r="R631" s="76">
        <f t="shared" si="113"/>
        <v>48.79</v>
      </c>
      <c r="S631" s="77">
        <f t="shared" si="114"/>
        <v>-1.42166666666667</v>
      </c>
    </row>
    <row r="632" s="27" customFormat="1" spans="1:19">
      <c r="A632" s="38">
        <f t="shared" si="123"/>
        <v>630</v>
      </c>
      <c r="B632" s="39" t="s">
        <v>681</v>
      </c>
      <c r="C632" s="56" t="s">
        <v>21</v>
      </c>
      <c r="D632" s="39" t="s">
        <v>22</v>
      </c>
      <c r="E632" s="39" t="s">
        <v>683</v>
      </c>
      <c r="F632" s="40">
        <v>2</v>
      </c>
      <c r="G632" s="39" t="s">
        <v>207</v>
      </c>
      <c r="H632" s="41">
        <v>48.75</v>
      </c>
      <c r="I632" s="39">
        <v>50.21</v>
      </c>
      <c r="J632" s="39">
        <v>51.675</v>
      </c>
      <c r="K632" s="56">
        <v>50.2116666666667</v>
      </c>
      <c r="L632" s="39">
        <f t="shared" si="111"/>
        <v>6.52751666666667</v>
      </c>
      <c r="M632" s="39">
        <f>F632*K632+表2[[#This Row],[合计暂定数量]]*表2[[#This Row],[税率（13%）]]</f>
        <v>113.478366666667</v>
      </c>
      <c r="N632" s="72">
        <v>57.83</v>
      </c>
      <c r="O632" s="57">
        <f t="shared" si="117"/>
        <v>50.2116666666667</v>
      </c>
      <c r="P632" s="59">
        <f t="shared" si="112"/>
        <v>6.52751666666667</v>
      </c>
      <c r="Q632" s="75">
        <f>F632*O632+表2[[#This Row],[合计暂定数量]]*表2[[#This Row],[税率（13%）]]</f>
        <v>113.478366666667</v>
      </c>
      <c r="R632" s="76">
        <f t="shared" si="113"/>
        <v>0</v>
      </c>
      <c r="S632" s="77">
        <f t="shared" si="114"/>
        <v>7.61833333333333</v>
      </c>
    </row>
    <row r="633" s="27" customFormat="1" spans="1:19">
      <c r="A633" s="38">
        <f t="shared" si="123"/>
        <v>631</v>
      </c>
      <c r="B633" s="39" t="s">
        <v>684</v>
      </c>
      <c r="C633" s="56" t="s">
        <v>502</v>
      </c>
      <c r="D633" s="39" t="s">
        <v>22</v>
      </c>
      <c r="E633" s="39" t="s">
        <v>685</v>
      </c>
      <c r="F633" s="40">
        <v>2</v>
      </c>
      <c r="G633" s="39" t="s">
        <v>207</v>
      </c>
      <c r="H633" s="41">
        <v>97.5</v>
      </c>
      <c r="I633" s="39">
        <v>100.425</v>
      </c>
      <c r="J633" s="39">
        <v>103.35</v>
      </c>
      <c r="K633" s="56">
        <v>100.425</v>
      </c>
      <c r="L633" s="39">
        <f t="shared" si="111"/>
        <v>13.05525</v>
      </c>
      <c r="M633" s="39">
        <f>F633*K633+表2[[#This Row],[合计暂定数量]]*表2[[#This Row],[税率（13%）]]</f>
        <v>226.9605</v>
      </c>
      <c r="N633" s="72">
        <v>97.58</v>
      </c>
      <c r="O633" s="57">
        <f t="shared" si="117"/>
        <v>97.58</v>
      </c>
      <c r="P633" s="59">
        <f t="shared" si="112"/>
        <v>12.6854</v>
      </c>
      <c r="Q633" s="75">
        <f>F633*O633+表2[[#This Row],[合计暂定数量]]*表2[[#This Row],[税率（13%）]]</f>
        <v>221.2705</v>
      </c>
      <c r="R633" s="76">
        <f t="shared" si="113"/>
        <v>97.58</v>
      </c>
      <c r="S633" s="77">
        <f t="shared" si="114"/>
        <v>-2.845</v>
      </c>
    </row>
    <row r="634" s="27" customFormat="1" spans="1:19">
      <c r="A634" s="38">
        <f t="shared" si="123"/>
        <v>632</v>
      </c>
      <c r="B634" s="39" t="s">
        <v>684</v>
      </c>
      <c r="C634" s="56" t="s">
        <v>502</v>
      </c>
      <c r="D634" s="39" t="s">
        <v>22</v>
      </c>
      <c r="E634" s="39" t="s">
        <v>686</v>
      </c>
      <c r="F634" s="40">
        <v>2</v>
      </c>
      <c r="G634" s="39" t="s">
        <v>207</v>
      </c>
      <c r="H634" s="41">
        <v>126.75</v>
      </c>
      <c r="I634" s="39">
        <v>130.55</v>
      </c>
      <c r="J634" s="39">
        <v>134.355</v>
      </c>
      <c r="K634" s="56">
        <v>130.551666666667</v>
      </c>
      <c r="L634" s="39">
        <f t="shared" si="111"/>
        <v>16.9717166666667</v>
      </c>
      <c r="M634" s="39">
        <f>F634*K634+表2[[#This Row],[合计暂定数量]]*表2[[#This Row],[税率（13%）]]</f>
        <v>295.046766666667</v>
      </c>
      <c r="N634" s="72">
        <v>120.15</v>
      </c>
      <c r="O634" s="57">
        <f t="shared" si="117"/>
        <v>120.15</v>
      </c>
      <c r="P634" s="59">
        <f t="shared" si="112"/>
        <v>15.6195</v>
      </c>
      <c r="Q634" s="75">
        <f>F634*O634+表2[[#This Row],[合计暂定数量]]*表2[[#This Row],[税率（13%）]]</f>
        <v>274.243433333333</v>
      </c>
      <c r="R634" s="76">
        <f t="shared" si="113"/>
        <v>120.15</v>
      </c>
      <c r="S634" s="77">
        <f t="shared" si="114"/>
        <v>-10.4016666666666</v>
      </c>
    </row>
    <row r="635" s="27" customFormat="1" spans="1:19">
      <c r="A635" s="38">
        <f t="shared" si="123"/>
        <v>633</v>
      </c>
      <c r="B635" s="39" t="s">
        <v>684</v>
      </c>
      <c r="C635" s="56" t="s">
        <v>502</v>
      </c>
      <c r="D635" s="39" t="s">
        <v>22</v>
      </c>
      <c r="E635" s="39" t="s">
        <v>687</v>
      </c>
      <c r="F635" s="40">
        <v>2</v>
      </c>
      <c r="G635" s="39" t="s">
        <v>207</v>
      </c>
      <c r="H635" s="41">
        <v>175.5</v>
      </c>
      <c r="I635" s="39">
        <v>180.76</v>
      </c>
      <c r="J635" s="39">
        <v>186.03</v>
      </c>
      <c r="K635" s="56">
        <v>180.763333333333</v>
      </c>
      <c r="L635" s="39">
        <f t="shared" si="111"/>
        <v>23.4992333333333</v>
      </c>
      <c r="M635" s="39">
        <f>F635*K635+表2[[#This Row],[合计暂定数量]]*表2[[#This Row],[税率（13%）]]</f>
        <v>408.525133333333</v>
      </c>
      <c r="N635" s="72">
        <v>175.28</v>
      </c>
      <c r="O635" s="57">
        <f t="shared" si="117"/>
        <v>175.28</v>
      </c>
      <c r="P635" s="59">
        <f t="shared" si="112"/>
        <v>22.7864</v>
      </c>
      <c r="Q635" s="75">
        <f>F635*O635+表2[[#This Row],[合计暂定数量]]*表2[[#This Row],[税率（13%）]]</f>
        <v>397.558466666667</v>
      </c>
      <c r="R635" s="76">
        <f t="shared" si="113"/>
        <v>175.28</v>
      </c>
      <c r="S635" s="77">
        <f t="shared" si="114"/>
        <v>-5.48333333333332</v>
      </c>
    </row>
    <row r="636" s="27" customFormat="1" spans="1:19">
      <c r="A636" s="38">
        <f t="shared" si="123"/>
        <v>634</v>
      </c>
      <c r="B636" s="39" t="s">
        <v>688</v>
      </c>
      <c r="C636" s="56" t="s">
        <v>21</v>
      </c>
      <c r="D636" s="39" t="s">
        <v>22</v>
      </c>
      <c r="E636" s="39" t="s">
        <v>689</v>
      </c>
      <c r="F636" s="40">
        <v>2</v>
      </c>
      <c r="G636" s="39" t="s">
        <v>102</v>
      </c>
      <c r="H636" s="41">
        <v>15.6</v>
      </c>
      <c r="I636" s="39">
        <v>18</v>
      </c>
      <c r="J636" s="39">
        <v>16.536</v>
      </c>
      <c r="K636" s="56">
        <v>16.712</v>
      </c>
      <c r="L636" s="39">
        <f t="shared" si="111"/>
        <v>2.17256</v>
      </c>
      <c r="M636" s="39">
        <f>F636*K636+表2[[#This Row],[合计暂定数量]]*表2[[#This Row],[税率（13%）]]</f>
        <v>37.76912</v>
      </c>
      <c r="N636" s="72">
        <v>19.91</v>
      </c>
      <c r="O636" s="57">
        <f t="shared" si="117"/>
        <v>16.712</v>
      </c>
      <c r="P636" s="59">
        <f t="shared" si="112"/>
        <v>2.17256</v>
      </c>
      <c r="Q636" s="75">
        <f>F636*O636+表2[[#This Row],[合计暂定数量]]*表2[[#This Row],[税率（13%）]]</f>
        <v>37.76912</v>
      </c>
      <c r="R636" s="76">
        <f t="shared" si="113"/>
        <v>0</v>
      </c>
      <c r="S636" s="77">
        <f t="shared" si="114"/>
        <v>3.198</v>
      </c>
    </row>
    <row r="637" s="27" customFormat="1" spans="1:19">
      <c r="A637" s="38">
        <f t="shared" si="123"/>
        <v>635</v>
      </c>
      <c r="B637" s="39" t="s">
        <v>688</v>
      </c>
      <c r="C637" s="56" t="s">
        <v>21</v>
      </c>
      <c r="D637" s="39" t="s">
        <v>22</v>
      </c>
      <c r="E637" s="39" t="s">
        <v>690</v>
      </c>
      <c r="F637" s="40">
        <v>2</v>
      </c>
      <c r="G637" s="39" t="s">
        <v>102</v>
      </c>
      <c r="H637" s="41">
        <v>24.375</v>
      </c>
      <c r="I637" s="39">
        <v>25.1</v>
      </c>
      <c r="J637" s="39">
        <v>25.8375</v>
      </c>
      <c r="K637" s="56">
        <v>25.1041666666667</v>
      </c>
      <c r="L637" s="39">
        <f t="shared" si="111"/>
        <v>3.26354166666667</v>
      </c>
      <c r="M637" s="39">
        <f>F637*K637+表2[[#This Row],[合计暂定数量]]*表2[[#This Row],[税率（13%）]]</f>
        <v>56.7354166666667</v>
      </c>
      <c r="N637" s="72">
        <v>27.11</v>
      </c>
      <c r="O637" s="57">
        <f t="shared" si="117"/>
        <v>25.1041666666667</v>
      </c>
      <c r="P637" s="59">
        <f t="shared" si="112"/>
        <v>3.26354166666667</v>
      </c>
      <c r="Q637" s="75">
        <f>F637*O637+表2[[#This Row],[合计暂定数量]]*表2[[#This Row],[税率（13%）]]</f>
        <v>56.7354166666667</v>
      </c>
      <c r="R637" s="76">
        <f t="shared" si="113"/>
        <v>0</v>
      </c>
      <c r="S637" s="77">
        <f t="shared" si="114"/>
        <v>2.00583333333333</v>
      </c>
    </row>
    <row r="638" s="27" customFormat="1" spans="1:19">
      <c r="A638" s="38">
        <f t="shared" si="123"/>
        <v>636</v>
      </c>
      <c r="B638" s="39" t="s">
        <v>688</v>
      </c>
      <c r="C638" s="56" t="s">
        <v>21</v>
      </c>
      <c r="D638" s="39" t="s">
        <v>22</v>
      </c>
      <c r="E638" s="39" t="s">
        <v>691</v>
      </c>
      <c r="F638" s="40">
        <v>2</v>
      </c>
      <c r="G638" s="39" t="s">
        <v>102</v>
      </c>
      <c r="H638" s="41">
        <v>32.175</v>
      </c>
      <c r="I638" s="39">
        <v>33.14</v>
      </c>
      <c r="J638" s="39">
        <v>34.1055</v>
      </c>
      <c r="K638" s="56">
        <v>33.1401666666667</v>
      </c>
      <c r="L638" s="39">
        <f t="shared" si="111"/>
        <v>4.30822166666667</v>
      </c>
      <c r="M638" s="39">
        <f>F638*K638+表2[[#This Row],[合计暂定数量]]*表2[[#This Row],[税率（13%）]]</f>
        <v>74.8967766666667</v>
      </c>
      <c r="N638" s="72">
        <v>39.76</v>
      </c>
      <c r="O638" s="57">
        <f t="shared" si="117"/>
        <v>33.1401666666667</v>
      </c>
      <c r="P638" s="59">
        <f t="shared" si="112"/>
        <v>4.30822166666667</v>
      </c>
      <c r="Q638" s="75">
        <f>F638*O638+表2[[#This Row],[合计暂定数量]]*表2[[#This Row],[税率（13%）]]</f>
        <v>74.8967766666667</v>
      </c>
      <c r="R638" s="76">
        <f t="shared" si="113"/>
        <v>0</v>
      </c>
      <c r="S638" s="77">
        <f t="shared" si="114"/>
        <v>6.61983333333333</v>
      </c>
    </row>
    <row r="639" s="27" customFormat="1" ht="36" spans="1:19">
      <c r="A639" s="38">
        <f t="shared" si="123"/>
        <v>637</v>
      </c>
      <c r="B639" s="39" t="s">
        <v>692</v>
      </c>
      <c r="C639" s="56" t="s">
        <v>502</v>
      </c>
      <c r="D639" s="39" t="s">
        <v>22</v>
      </c>
      <c r="E639" s="39" t="s">
        <v>693</v>
      </c>
      <c r="F639" s="40">
        <v>2</v>
      </c>
      <c r="G639" s="39" t="s">
        <v>207</v>
      </c>
      <c r="H639" s="41">
        <v>711.75</v>
      </c>
      <c r="I639" s="39">
        <v>733.1</v>
      </c>
      <c r="J639" s="39">
        <v>754.455</v>
      </c>
      <c r="K639" s="56">
        <v>733.101666666667</v>
      </c>
      <c r="L639" s="39">
        <f t="shared" si="111"/>
        <v>95.3032166666667</v>
      </c>
      <c r="M639" s="39">
        <f>F639*K639+表2[[#This Row],[合计暂定数量]]*表2[[#This Row],[税率（13%）]]</f>
        <v>1656.80976666667</v>
      </c>
      <c r="N639" s="72">
        <v>558.4</v>
      </c>
      <c r="O639" s="57">
        <f t="shared" si="117"/>
        <v>558.4</v>
      </c>
      <c r="P639" s="59">
        <f t="shared" si="112"/>
        <v>72.592</v>
      </c>
      <c r="Q639" s="75">
        <f>F639*O639+表2[[#This Row],[合计暂定数量]]*表2[[#This Row],[税率（13%）]]</f>
        <v>1307.40643333333</v>
      </c>
      <c r="R639" s="76">
        <f t="shared" si="113"/>
        <v>558.4</v>
      </c>
      <c r="S639" s="77">
        <f t="shared" si="114"/>
        <v>-174.701666666667</v>
      </c>
    </row>
    <row r="640" s="27" customFormat="1" spans="1:19">
      <c r="A640" s="38">
        <f t="shared" si="123"/>
        <v>638</v>
      </c>
      <c r="B640" s="39" t="s">
        <v>694</v>
      </c>
      <c r="C640" s="56" t="s">
        <v>502</v>
      </c>
      <c r="D640" s="39" t="s">
        <v>22</v>
      </c>
      <c r="E640" s="39" t="s">
        <v>695</v>
      </c>
      <c r="F640" s="40">
        <v>2</v>
      </c>
      <c r="G640" s="39" t="s">
        <v>207</v>
      </c>
      <c r="H640" s="41">
        <v>126.75</v>
      </c>
      <c r="I640" s="39">
        <v>130.55</v>
      </c>
      <c r="J640" s="39">
        <v>134.355</v>
      </c>
      <c r="K640" s="56">
        <v>130.551666666667</v>
      </c>
      <c r="L640" s="39">
        <f t="shared" si="111"/>
        <v>16.9717166666667</v>
      </c>
      <c r="M640" s="39">
        <f>F640*K640+表2[[#This Row],[合计暂定数量]]*表2[[#This Row],[税率（13%）]]</f>
        <v>295.046766666667</v>
      </c>
      <c r="N640" s="72">
        <v>167.17</v>
      </c>
      <c r="O640" s="57">
        <f t="shared" si="117"/>
        <v>130.551666666667</v>
      </c>
      <c r="P640" s="59">
        <f t="shared" si="112"/>
        <v>16.9717166666667</v>
      </c>
      <c r="Q640" s="75">
        <f>F640*O640+表2[[#This Row],[合计暂定数量]]*表2[[#This Row],[税率（13%）]]</f>
        <v>295.046766666667</v>
      </c>
      <c r="R640" s="76">
        <f t="shared" si="113"/>
        <v>0</v>
      </c>
      <c r="S640" s="77">
        <f t="shared" si="114"/>
        <v>36.6183333333333</v>
      </c>
    </row>
    <row r="641" s="27" customFormat="1" spans="1:19">
      <c r="A641" s="38">
        <f t="shared" ref="A641:A650" si="124">ROW()-2</f>
        <v>639</v>
      </c>
      <c r="B641" s="39" t="s">
        <v>694</v>
      </c>
      <c r="C641" s="56" t="s">
        <v>502</v>
      </c>
      <c r="D641" s="39" t="s">
        <v>22</v>
      </c>
      <c r="E641" s="39" t="s">
        <v>696</v>
      </c>
      <c r="F641" s="40">
        <v>2</v>
      </c>
      <c r="G641" s="39" t="s">
        <v>207</v>
      </c>
      <c r="H641" s="41">
        <v>302.25</v>
      </c>
      <c r="I641" s="39">
        <v>311.31</v>
      </c>
      <c r="J641" s="39">
        <v>320.385</v>
      </c>
      <c r="K641" s="56">
        <v>311.315</v>
      </c>
      <c r="L641" s="39">
        <f t="shared" si="111"/>
        <v>40.47095</v>
      </c>
      <c r="M641" s="39">
        <f>F641*K641+表2[[#This Row],[合计暂定数量]]*表2[[#This Row],[税率（13%）]]</f>
        <v>703.5719</v>
      </c>
      <c r="N641" s="72">
        <v>292.74</v>
      </c>
      <c r="O641" s="57">
        <f t="shared" si="117"/>
        <v>292.74</v>
      </c>
      <c r="P641" s="59">
        <f t="shared" si="112"/>
        <v>38.0562</v>
      </c>
      <c r="Q641" s="75">
        <f>F641*O641+表2[[#This Row],[合计暂定数量]]*表2[[#This Row],[税率（13%）]]</f>
        <v>666.4219</v>
      </c>
      <c r="R641" s="76">
        <f t="shared" si="113"/>
        <v>292.74</v>
      </c>
      <c r="S641" s="77">
        <f t="shared" si="114"/>
        <v>-18.575</v>
      </c>
    </row>
    <row r="642" s="27" customFormat="1" spans="1:19">
      <c r="A642" s="38">
        <f t="shared" si="124"/>
        <v>640</v>
      </c>
      <c r="B642" s="39" t="s">
        <v>697</v>
      </c>
      <c r="C642" s="39" t="s">
        <v>21</v>
      </c>
      <c r="D642" s="39" t="s">
        <v>22</v>
      </c>
      <c r="E642" s="39" t="s">
        <v>698</v>
      </c>
      <c r="F642" s="40">
        <v>2</v>
      </c>
      <c r="G642" s="39" t="s">
        <v>405</v>
      </c>
      <c r="H642" s="41">
        <v>24.375</v>
      </c>
      <c r="I642" s="39">
        <v>25.1</v>
      </c>
      <c r="J642" s="39">
        <v>25.8375</v>
      </c>
      <c r="K642" s="56">
        <v>25.1041666666667</v>
      </c>
      <c r="L642" s="39">
        <f t="shared" si="111"/>
        <v>3.26354166666667</v>
      </c>
      <c r="M642" s="39">
        <f>F642*K642+表2[[#This Row],[合计暂定数量]]*表2[[#This Row],[税率（13%）]]</f>
        <v>56.7354166666667</v>
      </c>
      <c r="N642" s="72">
        <v>19.91</v>
      </c>
      <c r="O642" s="57">
        <f t="shared" si="117"/>
        <v>19.91</v>
      </c>
      <c r="P642" s="59">
        <f t="shared" si="112"/>
        <v>2.5883</v>
      </c>
      <c r="Q642" s="75">
        <f>F642*O642+表2[[#This Row],[合计暂定数量]]*表2[[#This Row],[税率（13%）]]</f>
        <v>46.3470833333333</v>
      </c>
      <c r="R642" s="76">
        <f t="shared" si="113"/>
        <v>19.91</v>
      </c>
      <c r="S642" s="77">
        <f t="shared" si="114"/>
        <v>-5.19416666666667</v>
      </c>
    </row>
    <row r="643" s="27" customFormat="1" spans="1:19">
      <c r="A643" s="38">
        <f t="shared" si="124"/>
        <v>641</v>
      </c>
      <c r="B643" s="39" t="s">
        <v>699</v>
      </c>
      <c r="C643" s="39" t="s">
        <v>21</v>
      </c>
      <c r="D643" s="39" t="s">
        <v>22</v>
      </c>
      <c r="E643" s="39" t="s">
        <v>700</v>
      </c>
      <c r="F643" s="40">
        <v>2</v>
      </c>
      <c r="G643" s="39" t="s">
        <v>102</v>
      </c>
      <c r="H643" s="41">
        <v>46.8</v>
      </c>
      <c r="I643" s="39">
        <v>48.2</v>
      </c>
      <c r="J643" s="39">
        <v>49.608</v>
      </c>
      <c r="K643" s="56">
        <v>48.2026666666667</v>
      </c>
      <c r="L643" s="39">
        <f t="shared" si="111"/>
        <v>6.26634666666667</v>
      </c>
      <c r="M643" s="39">
        <f>F643*K643+表2[[#This Row],[合计暂定数量]]*表2[[#This Row],[税率（13%）]]</f>
        <v>108.938026666667</v>
      </c>
      <c r="N643" s="72">
        <v>54.21</v>
      </c>
      <c r="O643" s="57">
        <f t="shared" si="117"/>
        <v>48.2026666666667</v>
      </c>
      <c r="P643" s="59">
        <f t="shared" si="112"/>
        <v>6.26634666666667</v>
      </c>
      <c r="Q643" s="75">
        <f>F643*O643+表2[[#This Row],[合计暂定数量]]*表2[[#This Row],[税率（13%）]]</f>
        <v>108.938026666667</v>
      </c>
      <c r="R643" s="76">
        <f t="shared" si="113"/>
        <v>0</v>
      </c>
      <c r="S643" s="77">
        <f t="shared" si="114"/>
        <v>6.00733333333334</v>
      </c>
    </row>
    <row r="644" s="27" customFormat="1" spans="1:19">
      <c r="A644" s="38">
        <f t="shared" si="124"/>
        <v>642</v>
      </c>
      <c r="B644" s="39" t="s">
        <v>699</v>
      </c>
      <c r="C644" s="39" t="s">
        <v>21</v>
      </c>
      <c r="D644" s="39" t="s">
        <v>22</v>
      </c>
      <c r="E644" s="39" t="s">
        <v>701</v>
      </c>
      <c r="F644" s="40">
        <v>2</v>
      </c>
      <c r="G644" s="39" t="s">
        <v>102</v>
      </c>
      <c r="H644" s="41">
        <v>51.675</v>
      </c>
      <c r="I644" s="39">
        <v>53.22</v>
      </c>
      <c r="J644" s="39">
        <v>54.7755</v>
      </c>
      <c r="K644" s="56">
        <v>53.2235</v>
      </c>
      <c r="L644" s="39">
        <f t="shared" ref="L644:L707" si="125">K644*0.13</f>
        <v>6.919055</v>
      </c>
      <c r="M644" s="39">
        <f>F644*K644+表2[[#This Row],[合计暂定数量]]*表2[[#This Row],[税率（13%）]]</f>
        <v>120.28511</v>
      </c>
      <c r="N644" s="72">
        <v>56.02</v>
      </c>
      <c r="O644" s="57">
        <f t="shared" si="117"/>
        <v>53.2235</v>
      </c>
      <c r="P644" s="59">
        <f t="shared" ref="P644:P707" si="126">O644*0.13</f>
        <v>6.919055</v>
      </c>
      <c r="Q644" s="75">
        <f>F644*O644+表2[[#This Row],[合计暂定数量]]*表2[[#This Row],[税率（13%）]]</f>
        <v>120.28511</v>
      </c>
      <c r="R644" s="76">
        <f t="shared" ref="R644:R707" si="127">IF(K644&gt;N644,N644,0)</f>
        <v>0</v>
      </c>
      <c r="S644" s="77">
        <f t="shared" ref="S644:S707" si="128">N644-K644</f>
        <v>2.7965</v>
      </c>
    </row>
    <row r="645" s="27" customFormat="1" spans="1:19">
      <c r="A645" s="38">
        <f t="shared" si="124"/>
        <v>643</v>
      </c>
      <c r="B645" s="39" t="s">
        <v>699</v>
      </c>
      <c r="C645" s="39" t="s">
        <v>21</v>
      </c>
      <c r="D645" s="39" t="s">
        <v>22</v>
      </c>
      <c r="E645" s="39" t="s">
        <v>702</v>
      </c>
      <c r="F645" s="40">
        <v>2</v>
      </c>
      <c r="G645" s="39" t="s">
        <v>102</v>
      </c>
      <c r="H645" s="41">
        <v>58.5</v>
      </c>
      <c r="I645" s="39">
        <v>60.255</v>
      </c>
      <c r="J645" s="39">
        <v>62.01</v>
      </c>
      <c r="K645" s="56">
        <v>60.255</v>
      </c>
      <c r="L645" s="39">
        <f t="shared" si="125"/>
        <v>7.83315</v>
      </c>
      <c r="M645" s="39">
        <f>F645*K645+表2[[#This Row],[合计暂定数量]]*表2[[#This Row],[税率（13%）]]</f>
        <v>136.1763</v>
      </c>
      <c r="N645" s="72">
        <v>56.02</v>
      </c>
      <c r="O645" s="57">
        <f t="shared" si="117"/>
        <v>56.02</v>
      </c>
      <c r="P645" s="59">
        <f t="shared" si="126"/>
        <v>7.2826</v>
      </c>
      <c r="Q645" s="75">
        <f>F645*O645+表2[[#This Row],[合计暂定数量]]*表2[[#This Row],[税率（13%）]]</f>
        <v>127.7063</v>
      </c>
      <c r="R645" s="76">
        <f t="shared" si="127"/>
        <v>56.02</v>
      </c>
      <c r="S645" s="77">
        <f t="shared" si="128"/>
        <v>-4.23499999999999</v>
      </c>
    </row>
    <row r="646" s="27" customFormat="1" spans="1:19">
      <c r="A646" s="38">
        <f t="shared" si="124"/>
        <v>644</v>
      </c>
      <c r="B646" s="39" t="s">
        <v>699</v>
      </c>
      <c r="C646" s="39" t="s">
        <v>21</v>
      </c>
      <c r="D646" s="39" t="s">
        <v>22</v>
      </c>
      <c r="E646" s="39" t="s">
        <v>703</v>
      </c>
      <c r="F646" s="40">
        <v>2</v>
      </c>
      <c r="G646" s="39" t="s">
        <v>102</v>
      </c>
      <c r="H646" s="41">
        <v>68.25</v>
      </c>
      <c r="I646" s="39">
        <v>70.29</v>
      </c>
      <c r="J646" s="39">
        <v>72.345</v>
      </c>
      <c r="K646" s="56">
        <v>70.295</v>
      </c>
      <c r="L646" s="39">
        <f t="shared" si="125"/>
        <v>9.13835</v>
      </c>
      <c r="M646" s="39">
        <f>F646*K646+表2[[#This Row],[合计暂定数量]]*表2[[#This Row],[税率（13%）]]</f>
        <v>158.8667</v>
      </c>
      <c r="N646" s="72">
        <v>77.7</v>
      </c>
      <c r="O646" s="57">
        <f t="shared" si="117"/>
        <v>70.295</v>
      </c>
      <c r="P646" s="59">
        <f t="shared" si="126"/>
        <v>9.13835</v>
      </c>
      <c r="Q646" s="75">
        <f>F646*O646+表2[[#This Row],[合计暂定数量]]*表2[[#This Row],[税率（13%）]]</f>
        <v>158.8667</v>
      </c>
      <c r="R646" s="76">
        <f t="shared" si="127"/>
        <v>0</v>
      </c>
      <c r="S646" s="77">
        <f t="shared" si="128"/>
        <v>7.405</v>
      </c>
    </row>
    <row r="647" s="27" customFormat="1" spans="1:19">
      <c r="A647" s="38">
        <f t="shared" si="124"/>
        <v>645</v>
      </c>
      <c r="B647" s="39" t="s">
        <v>699</v>
      </c>
      <c r="C647" s="39" t="s">
        <v>21</v>
      </c>
      <c r="D647" s="39" t="s">
        <v>22</v>
      </c>
      <c r="E647" s="39" t="s">
        <v>704</v>
      </c>
      <c r="F647" s="40">
        <v>2</v>
      </c>
      <c r="G647" s="39" t="s">
        <v>102</v>
      </c>
      <c r="H647" s="41">
        <v>75.075</v>
      </c>
      <c r="I647" s="39">
        <v>77.32</v>
      </c>
      <c r="J647" s="39">
        <v>79.5795</v>
      </c>
      <c r="K647" s="56">
        <v>77.3248333333333</v>
      </c>
      <c r="L647" s="39">
        <f t="shared" si="125"/>
        <v>10.0522283333333</v>
      </c>
      <c r="M647" s="39">
        <f>F647*K647+表2[[#This Row],[合计暂定数量]]*表2[[#This Row],[税率（13%）]]</f>
        <v>174.754123333333</v>
      </c>
      <c r="N647" s="72">
        <v>85.85</v>
      </c>
      <c r="O647" s="57">
        <f t="shared" si="117"/>
        <v>77.3248333333333</v>
      </c>
      <c r="P647" s="59">
        <f t="shared" si="126"/>
        <v>10.0522283333333</v>
      </c>
      <c r="Q647" s="75">
        <f>F647*O647+表2[[#This Row],[合计暂定数量]]*表2[[#This Row],[税率（13%）]]</f>
        <v>174.754123333333</v>
      </c>
      <c r="R647" s="76">
        <f t="shared" si="127"/>
        <v>0</v>
      </c>
      <c r="S647" s="77">
        <f t="shared" si="128"/>
        <v>8.52516666666666</v>
      </c>
    </row>
    <row r="648" s="27" customFormat="1" spans="1:19">
      <c r="A648" s="38">
        <f t="shared" si="124"/>
        <v>646</v>
      </c>
      <c r="B648" s="39" t="s">
        <v>699</v>
      </c>
      <c r="C648" s="39" t="s">
        <v>21</v>
      </c>
      <c r="D648" s="39" t="s">
        <v>22</v>
      </c>
      <c r="E648" s="39" t="s">
        <v>705</v>
      </c>
      <c r="F648" s="40">
        <v>2</v>
      </c>
      <c r="G648" s="39" t="s">
        <v>102</v>
      </c>
      <c r="H648" s="41">
        <v>80.925</v>
      </c>
      <c r="I648" s="39">
        <v>83.35</v>
      </c>
      <c r="J648" s="39">
        <v>85.7805</v>
      </c>
      <c r="K648" s="56">
        <v>83.3518333333333</v>
      </c>
      <c r="L648" s="39">
        <f t="shared" si="125"/>
        <v>10.8357383333333</v>
      </c>
      <c r="M648" s="39">
        <f>F648*K648+表2[[#This Row],[合计暂定数量]]*表2[[#This Row],[税率（13%）]]</f>
        <v>188.375143333333</v>
      </c>
      <c r="N648" s="72">
        <v>80.39</v>
      </c>
      <c r="O648" s="57">
        <f t="shared" si="117"/>
        <v>80.39</v>
      </c>
      <c r="P648" s="59">
        <f t="shared" si="126"/>
        <v>10.4507</v>
      </c>
      <c r="Q648" s="75">
        <f>F648*O648+表2[[#This Row],[合计暂定数量]]*表2[[#This Row],[税率（13%）]]</f>
        <v>182.451476666667</v>
      </c>
      <c r="R648" s="76">
        <f t="shared" si="127"/>
        <v>80.39</v>
      </c>
      <c r="S648" s="77">
        <f t="shared" si="128"/>
        <v>-2.96183333333333</v>
      </c>
    </row>
    <row r="649" s="27" customFormat="1" spans="1:19">
      <c r="A649" s="38">
        <f t="shared" si="124"/>
        <v>647</v>
      </c>
      <c r="B649" s="39" t="s">
        <v>699</v>
      </c>
      <c r="C649" s="39" t="s">
        <v>21</v>
      </c>
      <c r="D649" s="39" t="s">
        <v>22</v>
      </c>
      <c r="E649" s="39" t="s">
        <v>706</v>
      </c>
      <c r="F649" s="40">
        <v>2</v>
      </c>
      <c r="G649" s="39" t="s">
        <v>102</v>
      </c>
      <c r="H649" s="41">
        <v>87.75</v>
      </c>
      <c r="I649" s="39">
        <v>90.38</v>
      </c>
      <c r="J649" s="39">
        <v>93.015</v>
      </c>
      <c r="K649" s="56">
        <v>90.3816666666667</v>
      </c>
      <c r="L649" s="39">
        <f t="shared" si="125"/>
        <v>11.7496166666667</v>
      </c>
      <c r="M649" s="39">
        <f>F649*K649+表2[[#This Row],[合计暂定数量]]*表2[[#This Row],[税率（13%）]]</f>
        <v>204.262566666667</v>
      </c>
      <c r="N649" s="72">
        <v>104.8</v>
      </c>
      <c r="O649" s="57">
        <f t="shared" si="117"/>
        <v>90.3816666666667</v>
      </c>
      <c r="P649" s="59">
        <f t="shared" si="126"/>
        <v>11.7496166666667</v>
      </c>
      <c r="Q649" s="75">
        <f>F649*O649+表2[[#This Row],[合计暂定数量]]*表2[[#This Row],[税率（13%）]]</f>
        <v>204.262566666667</v>
      </c>
      <c r="R649" s="76">
        <f t="shared" si="127"/>
        <v>0</v>
      </c>
      <c r="S649" s="77">
        <f t="shared" si="128"/>
        <v>14.4183333333333</v>
      </c>
    </row>
    <row r="650" s="27" customFormat="1" spans="1:19">
      <c r="A650" s="38">
        <f t="shared" si="124"/>
        <v>648</v>
      </c>
      <c r="B650" s="39" t="s">
        <v>699</v>
      </c>
      <c r="C650" s="39" t="s">
        <v>21</v>
      </c>
      <c r="D650" s="39" t="s">
        <v>22</v>
      </c>
      <c r="E650" s="39" t="s">
        <v>707</v>
      </c>
      <c r="F650" s="40">
        <v>2</v>
      </c>
      <c r="G650" s="39" t="s">
        <v>102</v>
      </c>
      <c r="H650" s="41">
        <v>91.65</v>
      </c>
      <c r="I650" s="39">
        <v>94.39</v>
      </c>
      <c r="J650" s="39">
        <v>97.149</v>
      </c>
      <c r="K650" s="56">
        <v>94.3963333333333</v>
      </c>
      <c r="L650" s="39">
        <f t="shared" si="125"/>
        <v>12.2715233333333</v>
      </c>
      <c r="M650" s="39">
        <f>F650*K650+表2[[#This Row],[合计暂定数量]]*表2[[#This Row],[税率（13%）]]</f>
        <v>213.335713333333</v>
      </c>
      <c r="N650" s="72">
        <v>115.65</v>
      </c>
      <c r="O650" s="57">
        <f t="shared" si="117"/>
        <v>94.3963333333333</v>
      </c>
      <c r="P650" s="59">
        <f t="shared" si="126"/>
        <v>12.2715233333333</v>
      </c>
      <c r="Q650" s="75">
        <f>F650*O650+表2[[#This Row],[合计暂定数量]]*表2[[#This Row],[税率（13%）]]</f>
        <v>213.335713333333</v>
      </c>
      <c r="R650" s="76">
        <f t="shared" si="127"/>
        <v>0</v>
      </c>
      <c r="S650" s="77">
        <f t="shared" si="128"/>
        <v>21.2536666666667</v>
      </c>
    </row>
    <row r="651" s="27" customFormat="1" spans="1:19">
      <c r="A651" s="38">
        <f t="shared" ref="A651:A660" si="129">ROW()-2</f>
        <v>649</v>
      </c>
      <c r="B651" s="39" t="s">
        <v>699</v>
      </c>
      <c r="C651" s="39" t="s">
        <v>21</v>
      </c>
      <c r="D651" s="39" t="s">
        <v>22</v>
      </c>
      <c r="E651" s="39" t="s">
        <v>708</v>
      </c>
      <c r="F651" s="40">
        <v>2</v>
      </c>
      <c r="G651" s="39" t="s">
        <v>102</v>
      </c>
      <c r="H651" s="41">
        <v>102.375</v>
      </c>
      <c r="I651" s="39">
        <v>105.44</v>
      </c>
      <c r="J651" s="39">
        <v>108.5175</v>
      </c>
      <c r="K651" s="56">
        <v>105.444166666667</v>
      </c>
      <c r="L651" s="39">
        <f t="shared" si="125"/>
        <v>13.7077416666667</v>
      </c>
      <c r="M651" s="39">
        <f>F651*K651+表2[[#This Row],[合计暂定数量]]*表2[[#This Row],[税率（13%）]]</f>
        <v>238.303816666667</v>
      </c>
      <c r="N651" s="72">
        <v>118.38</v>
      </c>
      <c r="O651" s="57">
        <f t="shared" si="117"/>
        <v>105.444166666667</v>
      </c>
      <c r="P651" s="59">
        <f t="shared" si="126"/>
        <v>13.7077416666667</v>
      </c>
      <c r="Q651" s="75">
        <f>F651*O651+表2[[#This Row],[合计暂定数量]]*表2[[#This Row],[税率（13%）]]</f>
        <v>238.303816666667</v>
      </c>
      <c r="R651" s="76">
        <f t="shared" si="127"/>
        <v>0</v>
      </c>
      <c r="S651" s="77">
        <f t="shared" si="128"/>
        <v>12.9358333333333</v>
      </c>
    </row>
    <row r="652" s="27" customFormat="1" spans="1:19">
      <c r="A652" s="38">
        <f t="shared" si="129"/>
        <v>650</v>
      </c>
      <c r="B652" s="39" t="s">
        <v>699</v>
      </c>
      <c r="C652" s="39" t="s">
        <v>21</v>
      </c>
      <c r="D652" s="39" t="s">
        <v>22</v>
      </c>
      <c r="E652" s="39" t="s">
        <v>709</v>
      </c>
      <c r="F652" s="40">
        <v>2</v>
      </c>
      <c r="G652" s="39" t="s">
        <v>102</v>
      </c>
      <c r="H652" s="41">
        <v>131.625</v>
      </c>
      <c r="I652" s="39">
        <v>135.57</v>
      </c>
      <c r="J652" s="39">
        <v>139.5225</v>
      </c>
      <c r="K652" s="56">
        <v>135.5725</v>
      </c>
      <c r="L652" s="39">
        <f t="shared" si="125"/>
        <v>17.624425</v>
      </c>
      <c r="M652" s="39">
        <f>F652*K652+表2[[#This Row],[合计暂定数量]]*表2[[#This Row],[税率（13%）]]</f>
        <v>306.39385</v>
      </c>
      <c r="N652" s="72">
        <v>178.01</v>
      </c>
      <c r="O652" s="57">
        <f t="shared" si="117"/>
        <v>135.5725</v>
      </c>
      <c r="P652" s="59">
        <f t="shared" si="126"/>
        <v>17.624425</v>
      </c>
      <c r="Q652" s="75">
        <f>F652*O652+表2[[#This Row],[合计暂定数量]]*表2[[#This Row],[税率（13%）]]</f>
        <v>306.39385</v>
      </c>
      <c r="R652" s="76">
        <f t="shared" si="127"/>
        <v>0</v>
      </c>
      <c r="S652" s="77">
        <f t="shared" si="128"/>
        <v>42.4375</v>
      </c>
    </row>
    <row r="653" s="27" customFormat="1" spans="1:19">
      <c r="A653" s="38">
        <f t="shared" si="129"/>
        <v>651</v>
      </c>
      <c r="B653" s="39" t="s">
        <v>699</v>
      </c>
      <c r="C653" s="39" t="s">
        <v>21</v>
      </c>
      <c r="D653" s="39" t="s">
        <v>22</v>
      </c>
      <c r="E653" s="39" t="s">
        <v>710</v>
      </c>
      <c r="F653" s="40">
        <v>2</v>
      </c>
      <c r="G653" s="39" t="s">
        <v>102</v>
      </c>
      <c r="H653" s="41">
        <v>149.175</v>
      </c>
      <c r="I653" s="39">
        <v>153.65</v>
      </c>
      <c r="J653" s="39">
        <v>158.1255</v>
      </c>
      <c r="K653" s="56">
        <v>153.650166666667</v>
      </c>
      <c r="L653" s="39">
        <f t="shared" si="125"/>
        <v>19.9745216666667</v>
      </c>
      <c r="M653" s="39">
        <f>F653*K653+表2[[#This Row],[合计暂定数量]]*表2[[#This Row],[税率（13%）]]</f>
        <v>347.249376666667</v>
      </c>
      <c r="N653" s="72">
        <v>207.81</v>
      </c>
      <c r="O653" s="57">
        <f t="shared" si="117"/>
        <v>153.650166666667</v>
      </c>
      <c r="P653" s="59">
        <f t="shared" si="126"/>
        <v>19.9745216666667</v>
      </c>
      <c r="Q653" s="75">
        <f>F653*O653+表2[[#This Row],[合计暂定数量]]*表2[[#This Row],[税率（13%）]]</f>
        <v>347.249376666667</v>
      </c>
      <c r="R653" s="76">
        <f t="shared" si="127"/>
        <v>0</v>
      </c>
      <c r="S653" s="77">
        <f t="shared" si="128"/>
        <v>54.1598333333333</v>
      </c>
    </row>
    <row r="654" s="27" customFormat="1" spans="1:19">
      <c r="A654" s="38">
        <f t="shared" si="129"/>
        <v>652</v>
      </c>
      <c r="B654" s="39" t="s">
        <v>699</v>
      </c>
      <c r="C654" s="39" t="s">
        <v>21</v>
      </c>
      <c r="D654" s="39" t="s">
        <v>22</v>
      </c>
      <c r="E654" s="39" t="s">
        <v>711</v>
      </c>
      <c r="F654" s="40">
        <v>2</v>
      </c>
      <c r="G654" s="39" t="s">
        <v>102</v>
      </c>
      <c r="H654" s="41">
        <v>167.7</v>
      </c>
      <c r="I654" s="39">
        <v>172.73</v>
      </c>
      <c r="J654" s="39">
        <v>177.762</v>
      </c>
      <c r="K654" s="56">
        <v>172.730666666667</v>
      </c>
      <c r="L654" s="39">
        <f t="shared" si="125"/>
        <v>22.4549866666667</v>
      </c>
      <c r="M654" s="39">
        <f>F654*K654+表2[[#This Row],[合计暂定数量]]*表2[[#This Row],[税率（13%）]]</f>
        <v>390.371306666667</v>
      </c>
      <c r="N654" s="72">
        <v>202.38</v>
      </c>
      <c r="O654" s="57">
        <f t="shared" si="117"/>
        <v>172.730666666667</v>
      </c>
      <c r="P654" s="59">
        <f t="shared" si="126"/>
        <v>22.4549866666667</v>
      </c>
      <c r="Q654" s="75">
        <f>F654*O654+表2[[#This Row],[合计暂定数量]]*表2[[#This Row],[税率（13%）]]</f>
        <v>390.371306666667</v>
      </c>
      <c r="R654" s="76">
        <f t="shared" si="127"/>
        <v>0</v>
      </c>
      <c r="S654" s="77">
        <f t="shared" si="128"/>
        <v>29.6493333333333</v>
      </c>
    </row>
    <row r="655" s="27" customFormat="1" spans="1:19">
      <c r="A655" s="38">
        <f t="shared" si="129"/>
        <v>653</v>
      </c>
      <c r="B655" s="39" t="s">
        <v>712</v>
      </c>
      <c r="C655" s="39" t="s">
        <v>21</v>
      </c>
      <c r="D655" s="39" t="s">
        <v>22</v>
      </c>
      <c r="E655" s="39" t="s">
        <v>713</v>
      </c>
      <c r="F655" s="40">
        <v>2</v>
      </c>
      <c r="G655" s="39" t="s">
        <v>102</v>
      </c>
      <c r="H655" s="41">
        <v>12.675</v>
      </c>
      <c r="I655" s="39">
        <v>12.675</v>
      </c>
      <c r="J655" s="39">
        <v>13.4355</v>
      </c>
      <c r="K655" s="56">
        <v>12.9285</v>
      </c>
      <c r="L655" s="39">
        <f t="shared" si="125"/>
        <v>1.680705</v>
      </c>
      <c r="M655" s="39">
        <f>F655*K655+表2[[#This Row],[合计暂定数量]]*表2[[#This Row],[税率（13%）]]</f>
        <v>29.21841</v>
      </c>
      <c r="N655" s="72">
        <v>16.3</v>
      </c>
      <c r="O655" s="57">
        <f t="shared" si="117"/>
        <v>12.9285</v>
      </c>
      <c r="P655" s="59">
        <f t="shared" si="126"/>
        <v>1.680705</v>
      </c>
      <c r="Q655" s="75">
        <f>F655*O655+表2[[#This Row],[合计暂定数量]]*表2[[#This Row],[税率（13%）]]</f>
        <v>29.21841</v>
      </c>
      <c r="R655" s="76">
        <f t="shared" si="127"/>
        <v>0</v>
      </c>
      <c r="S655" s="77">
        <f t="shared" si="128"/>
        <v>3.3715</v>
      </c>
    </row>
    <row r="656" s="27" customFormat="1" spans="1:19">
      <c r="A656" s="38">
        <f t="shared" si="129"/>
        <v>654</v>
      </c>
      <c r="B656" s="39" t="s">
        <v>712</v>
      </c>
      <c r="C656" s="39" t="s">
        <v>21</v>
      </c>
      <c r="D656" s="39" t="s">
        <v>22</v>
      </c>
      <c r="E656" s="39" t="s">
        <v>714</v>
      </c>
      <c r="F656" s="40">
        <v>2</v>
      </c>
      <c r="G656" s="39" t="s">
        <v>102</v>
      </c>
      <c r="H656" s="41">
        <v>17.55</v>
      </c>
      <c r="I656" s="39">
        <v>20</v>
      </c>
      <c r="J656" s="39">
        <v>18.603</v>
      </c>
      <c r="K656" s="56">
        <v>18.7176666666667</v>
      </c>
      <c r="L656" s="39">
        <f t="shared" si="125"/>
        <v>2.43329666666667</v>
      </c>
      <c r="M656" s="39">
        <f>F656*K656+表2[[#This Row],[合计暂定数量]]*表2[[#This Row],[税率（13%）]]</f>
        <v>42.3019266666667</v>
      </c>
      <c r="N656" s="72">
        <v>16.3</v>
      </c>
      <c r="O656" s="57">
        <f t="shared" si="117"/>
        <v>16.3</v>
      </c>
      <c r="P656" s="59">
        <f t="shared" si="126"/>
        <v>2.119</v>
      </c>
      <c r="Q656" s="75">
        <f>F656*O656+表2[[#This Row],[合计暂定数量]]*表2[[#This Row],[税率（13%）]]</f>
        <v>37.4665933333333</v>
      </c>
      <c r="R656" s="76">
        <f t="shared" si="127"/>
        <v>16.3</v>
      </c>
      <c r="S656" s="77">
        <f t="shared" si="128"/>
        <v>-2.41766666666667</v>
      </c>
    </row>
    <row r="657" s="27" customFormat="1" spans="1:19">
      <c r="A657" s="38">
        <f t="shared" si="129"/>
        <v>655</v>
      </c>
      <c r="B657" s="39" t="s">
        <v>712</v>
      </c>
      <c r="C657" s="39" t="s">
        <v>21</v>
      </c>
      <c r="D657" s="39" t="s">
        <v>22</v>
      </c>
      <c r="E657" s="39" t="s">
        <v>715</v>
      </c>
      <c r="F657" s="40">
        <v>2</v>
      </c>
      <c r="G657" s="39" t="s">
        <v>102</v>
      </c>
      <c r="H657" s="41">
        <v>22.425</v>
      </c>
      <c r="I657" s="39">
        <v>23.09</v>
      </c>
      <c r="J657" s="39">
        <v>23.7705</v>
      </c>
      <c r="K657" s="56">
        <v>23.0951666666667</v>
      </c>
      <c r="L657" s="39">
        <f t="shared" si="125"/>
        <v>3.00237166666667</v>
      </c>
      <c r="M657" s="39">
        <f>F657*K657+表2[[#This Row],[合计暂定数量]]*表2[[#This Row],[税率（13%）]]</f>
        <v>52.1950766666667</v>
      </c>
      <c r="N657" s="72">
        <v>16.3</v>
      </c>
      <c r="O657" s="57">
        <f t="shared" si="117"/>
        <v>16.3</v>
      </c>
      <c r="P657" s="59">
        <f t="shared" si="126"/>
        <v>2.119</v>
      </c>
      <c r="Q657" s="75">
        <f>F657*O657+表2[[#This Row],[合计暂定数量]]*表2[[#This Row],[税率（13%）]]</f>
        <v>38.6047433333333</v>
      </c>
      <c r="R657" s="76">
        <f t="shared" si="127"/>
        <v>16.3</v>
      </c>
      <c r="S657" s="77">
        <f t="shared" si="128"/>
        <v>-6.79516666666667</v>
      </c>
    </row>
    <row r="658" s="27" customFormat="1" spans="1:19">
      <c r="A658" s="38">
        <f t="shared" si="129"/>
        <v>656</v>
      </c>
      <c r="B658" s="39" t="s">
        <v>712</v>
      </c>
      <c r="C658" s="39" t="s">
        <v>21</v>
      </c>
      <c r="D658" s="39" t="s">
        <v>22</v>
      </c>
      <c r="E658" s="39" t="s">
        <v>716</v>
      </c>
      <c r="F658" s="40">
        <v>2</v>
      </c>
      <c r="G658" s="39" t="s">
        <v>102</v>
      </c>
      <c r="H658" s="41">
        <v>27.3</v>
      </c>
      <c r="I658" s="39">
        <v>28.11</v>
      </c>
      <c r="J658" s="39">
        <v>28.938</v>
      </c>
      <c r="K658" s="56">
        <v>28.116</v>
      </c>
      <c r="L658" s="39">
        <f t="shared" si="125"/>
        <v>3.65508</v>
      </c>
      <c r="M658" s="39">
        <f>F658*K658+表2[[#This Row],[合计暂定数量]]*表2[[#This Row],[税率（13%）]]</f>
        <v>63.54216</v>
      </c>
      <c r="N658" s="72">
        <v>16.3</v>
      </c>
      <c r="O658" s="57">
        <f t="shared" si="117"/>
        <v>16.3</v>
      </c>
      <c r="P658" s="59">
        <f t="shared" si="126"/>
        <v>2.119</v>
      </c>
      <c r="Q658" s="75">
        <f>F658*O658+表2[[#This Row],[合计暂定数量]]*表2[[#This Row],[税率（13%）]]</f>
        <v>39.91016</v>
      </c>
      <c r="R658" s="76">
        <f t="shared" si="127"/>
        <v>16.3</v>
      </c>
      <c r="S658" s="77">
        <f t="shared" si="128"/>
        <v>-11.816</v>
      </c>
    </row>
    <row r="659" s="27" customFormat="1" spans="1:19">
      <c r="A659" s="38">
        <f t="shared" si="129"/>
        <v>657</v>
      </c>
      <c r="B659" s="39" t="s">
        <v>717</v>
      </c>
      <c r="C659" s="39" t="s">
        <v>21</v>
      </c>
      <c r="D659" s="39" t="s">
        <v>22</v>
      </c>
      <c r="E659" s="39" t="s">
        <v>718</v>
      </c>
      <c r="F659" s="40">
        <v>2</v>
      </c>
      <c r="G659" s="39" t="s">
        <v>266</v>
      </c>
      <c r="H659" s="41">
        <v>17.55</v>
      </c>
      <c r="I659" s="39">
        <v>20</v>
      </c>
      <c r="J659" s="39">
        <v>18.603</v>
      </c>
      <c r="K659" s="56">
        <v>18.7176666666667</v>
      </c>
      <c r="L659" s="39">
        <f t="shared" si="125"/>
        <v>2.43329666666667</v>
      </c>
      <c r="M659" s="39">
        <f>F659*K659+表2[[#This Row],[合计暂定数量]]*表2[[#This Row],[税率（13%）]]</f>
        <v>42.3019266666667</v>
      </c>
      <c r="N659" s="72">
        <v>20.76</v>
      </c>
      <c r="O659" s="57">
        <f t="shared" si="117"/>
        <v>18.7176666666667</v>
      </c>
      <c r="P659" s="59">
        <f t="shared" si="126"/>
        <v>2.43329666666667</v>
      </c>
      <c r="Q659" s="75">
        <f>F659*O659+表2[[#This Row],[合计暂定数量]]*表2[[#This Row],[税率（13%）]]</f>
        <v>42.3019266666667</v>
      </c>
      <c r="R659" s="76">
        <f t="shared" si="127"/>
        <v>0</v>
      </c>
      <c r="S659" s="77">
        <f t="shared" si="128"/>
        <v>2.04233333333334</v>
      </c>
    </row>
    <row r="660" s="27" customFormat="1" spans="1:19">
      <c r="A660" s="38">
        <f t="shared" si="129"/>
        <v>658</v>
      </c>
      <c r="B660" s="39" t="s">
        <v>719</v>
      </c>
      <c r="C660" s="39" t="s">
        <v>21</v>
      </c>
      <c r="D660" s="39" t="s">
        <v>22</v>
      </c>
      <c r="E660" s="39" t="s">
        <v>720</v>
      </c>
      <c r="F660" s="40">
        <v>2</v>
      </c>
      <c r="G660" s="39" t="s">
        <v>114</v>
      </c>
      <c r="H660" s="41">
        <v>6.825</v>
      </c>
      <c r="I660" s="39">
        <v>6.825</v>
      </c>
      <c r="J660" s="39">
        <v>7.2345</v>
      </c>
      <c r="K660" s="56">
        <v>6.9615</v>
      </c>
      <c r="L660" s="39">
        <f t="shared" si="125"/>
        <v>0.904995</v>
      </c>
      <c r="M660" s="39">
        <f>F660*K660+表2[[#This Row],[合计暂定数量]]*表2[[#This Row],[税率（13%）]]</f>
        <v>15.73299</v>
      </c>
      <c r="N660" s="72">
        <v>9.95</v>
      </c>
      <c r="O660" s="57">
        <f t="shared" si="117"/>
        <v>6.9615</v>
      </c>
      <c r="P660" s="59">
        <f t="shared" si="126"/>
        <v>0.904995</v>
      </c>
      <c r="Q660" s="75">
        <f>F660*O660+表2[[#This Row],[合计暂定数量]]*表2[[#This Row],[税率（13%）]]</f>
        <v>15.73299</v>
      </c>
      <c r="R660" s="76">
        <f t="shared" si="127"/>
        <v>0</v>
      </c>
      <c r="S660" s="77">
        <f t="shared" si="128"/>
        <v>2.9885</v>
      </c>
    </row>
    <row r="661" s="27" customFormat="1" spans="1:19">
      <c r="A661" s="38">
        <f t="shared" ref="A661:A670" si="130">ROW()-2</f>
        <v>659</v>
      </c>
      <c r="B661" s="39" t="s">
        <v>721</v>
      </c>
      <c r="C661" s="39" t="s">
        <v>21</v>
      </c>
      <c r="D661" s="39" t="s">
        <v>22</v>
      </c>
      <c r="E661" s="39" t="s">
        <v>722</v>
      </c>
      <c r="F661" s="40">
        <v>2</v>
      </c>
      <c r="G661" s="39" t="s">
        <v>723</v>
      </c>
      <c r="H661" s="41">
        <v>63.375</v>
      </c>
      <c r="I661" s="39">
        <v>65.27</v>
      </c>
      <c r="J661" s="39">
        <v>67.1775</v>
      </c>
      <c r="K661" s="56">
        <v>65.2741666666667</v>
      </c>
      <c r="L661" s="39">
        <f t="shared" si="125"/>
        <v>8.48564166666667</v>
      </c>
      <c r="M661" s="39">
        <f>F661*K661+表2[[#This Row],[合计暂定数量]]*表2[[#This Row],[税率（13%）]]</f>
        <v>147.519616666667</v>
      </c>
      <c r="N661" s="72">
        <v>76.81</v>
      </c>
      <c r="O661" s="57">
        <f t="shared" si="117"/>
        <v>65.2741666666667</v>
      </c>
      <c r="P661" s="59">
        <f t="shared" si="126"/>
        <v>8.48564166666667</v>
      </c>
      <c r="Q661" s="75">
        <f>F661*O661+表2[[#This Row],[合计暂定数量]]*表2[[#This Row],[税率（13%）]]</f>
        <v>147.519616666667</v>
      </c>
      <c r="R661" s="76">
        <f t="shared" si="127"/>
        <v>0</v>
      </c>
      <c r="S661" s="77">
        <f t="shared" si="128"/>
        <v>11.5358333333333</v>
      </c>
    </row>
    <row r="662" s="27" customFormat="1" ht="24" spans="1:19">
      <c r="A662" s="38">
        <f t="shared" si="130"/>
        <v>660</v>
      </c>
      <c r="B662" s="39" t="s">
        <v>724</v>
      </c>
      <c r="C662" s="39" t="s">
        <v>21</v>
      </c>
      <c r="D662" s="39" t="s">
        <v>22</v>
      </c>
      <c r="E662" s="39" t="s">
        <v>725</v>
      </c>
      <c r="F662" s="40">
        <v>2</v>
      </c>
      <c r="G662" s="39" t="s">
        <v>207</v>
      </c>
      <c r="H662" s="41">
        <v>370.5</v>
      </c>
      <c r="I662" s="39">
        <v>381.61</v>
      </c>
      <c r="J662" s="39">
        <v>392.73</v>
      </c>
      <c r="K662" s="56">
        <v>381.613333333333</v>
      </c>
      <c r="L662" s="39">
        <f t="shared" si="125"/>
        <v>49.6097333333333</v>
      </c>
      <c r="M662" s="39">
        <f>F662*K662+表2[[#This Row],[合计暂定数量]]*表2[[#This Row],[税率（13%）]]</f>
        <v>862.446133333333</v>
      </c>
      <c r="N662" s="72">
        <v>427.34</v>
      </c>
      <c r="O662" s="57">
        <f t="shared" si="117"/>
        <v>381.613333333333</v>
      </c>
      <c r="P662" s="59">
        <f t="shared" si="126"/>
        <v>49.6097333333333</v>
      </c>
      <c r="Q662" s="75">
        <f>F662*O662+表2[[#This Row],[合计暂定数量]]*表2[[#This Row],[税率（13%）]]</f>
        <v>862.446133333333</v>
      </c>
      <c r="R662" s="76">
        <f t="shared" si="127"/>
        <v>0</v>
      </c>
      <c r="S662" s="77">
        <f t="shared" si="128"/>
        <v>45.7266666666666</v>
      </c>
    </row>
    <row r="663" s="27" customFormat="1" spans="1:19">
      <c r="A663" s="38">
        <f t="shared" si="130"/>
        <v>661</v>
      </c>
      <c r="B663" s="39" t="s">
        <v>726</v>
      </c>
      <c r="C663" s="39" t="s">
        <v>21</v>
      </c>
      <c r="D663" s="39" t="s">
        <v>22</v>
      </c>
      <c r="E663" s="39" t="s">
        <v>727</v>
      </c>
      <c r="F663" s="40">
        <v>2</v>
      </c>
      <c r="G663" s="39" t="s">
        <v>405</v>
      </c>
      <c r="H663" s="41">
        <v>173.55</v>
      </c>
      <c r="I663" s="39">
        <v>178.75</v>
      </c>
      <c r="J663" s="39">
        <v>183.963</v>
      </c>
      <c r="K663" s="56">
        <v>178.754333333333</v>
      </c>
      <c r="L663" s="39">
        <f t="shared" si="125"/>
        <v>23.2380633333333</v>
      </c>
      <c r="M663" s="39">
        <f>F663*K663+表2[[#This Row],[合计暂定数量]]*表2[[#This Row],[税率（13%）]]</f>
        <v>403.984793333333</v>
      </c>
      <c r="N663" s="72">
        <v>143.64</v>
      </c>
      <c r="O663" s="57">
        <f t="shared" si="117"/>
        <v>143.64</v>
      </c>
      <c r="P663" s="59">
        <f t="shared" si="126"/>
        <v>18.6732</v>
      </c>
      <c r="Q663" s="75">
        <f>F663*O663+表2[[#This Row],[合计暂定数量]]*表2[[#This Row],[税率（13%）]]</f>
        <v>333.756126666667</v>
      </c>
      <c r="R663" s="76">
        <f t="shared" si="127"/>
        <v>143.64</v>
      </c>
      <c r="S663" s="77">
        <f t="shared" si="128"/>
        <v>-35.1143333333333</v>
      </c>
    </row>
    <row r="664" s="27" customFormat="1" spans="1:19">
      <c r="A664" s="38">
        <f t="shared" si="130"/>
        <v>662</v>
      </c>
      <c r="B664" s="39" t="s">
        <v>728</v>
      </c>
      <c r="C664" s="39" t="s">
        <v>21</v>
      </c>
      <c r="D664" s="39" t="s">
        <v>22</v>
      </c>
      <c r="E664" s="39" t="s">
        <v>729</v>
      </c>
      <c r="F664" s="40">
        <v>2</v>
      </c>
      <c r="G664" s="39" t="s">
        <v>102</v>
      </c>
      <c r="H664" s="41">
        <v>117</v>
      </c>
      <c r="I664" s="39">
        <v>120.51</v>
      </c>
      <c r="J664" s="39">
        <v>124.02</v>
      </c>
      <c r="K664" s="56">
        <v>120.51</v>
      </c>
      <c r="L664" s="39">
        <f t="shared" si="125"/>
        <v>15.6663</v>
      </c>
      <c r="M664" s="39">
        <f>F664*K664+表2[[#This Row],[合计暂定数量]]*表2[[#This Row],[税率（13%）]]</f>
        <v>272.3526</v>
      </c>
      <c r="N664" s="72">
        <v>102.08</v>
      </c>
      <c r="O664" s="57">
        <f t="shared" si="117"/>
        <v>102.08</v>
      </c>
      <c r="P664" s="59">
        <f t="shared" si="126"/>
        <v>13.2704</v>
      </c>
      <c r="Q664" s="75">
        <f>F664*O664+表2[[#This Row],[合计暂定数量]]*表2[[#This Row],[税率（13%）]]</f>
        <v>235.4926</v>
      </c>
      <c r="R664" s="76">
        <f t="shared" si="127"/>
        <v>102.08</v>
      </c>
      <c r="S664" s="77">
        <f t="shared" si="128"/>
        <v>-18.43</v>
      </c>
    </row>
    <row r="665" s="27" customFormat="1" spans="1:19">
      <c r="A665" s="38">
        <f t="shared" si="130"/>
        <v>663</v>
      </c>
      <c r="B665" s="39" t="s">
        <v>730</v>
      </c>
      <c r="C665" s="56" t="s">
        <v>21</v>
      </c>
      <c r="D665" s="39" t="s">
        <v>22</v>
      </c>
      <c r="E665" s="39" t="s">
        <v>729</v>
      </c>
      <c r="F665" s="40">
        <v>2</v>
      </c>
      <c r="G665" s="39" t="s">
        <v>102</v>
      </c>
      <c r="H665" s="41">
        <v>91.65</v>
      </c>
      <c r="I665" s="39">
        <v>94.39</v>
      </c>
      <c r="J665" s="39">
        <v>97.149</v>
      </c>
      <c r="K665" s="56">
        <v>94.3963333333333</v>
      </c>
      <c r="L665" s="39">
        <f t="shared" si="125"/>
        <v>12.2715233333333</v>
      </c>
      <c r="M665" s="39">
        <f>F665*K665+表2[[#This Row],[合计暂定数量]]*表2[[#This Row],[税率（13%）]]</f>
        <v>213.335713333333</v>
      </c>
      <c r="N665" s="72">
        <v>88.58</v>
      </c>
      <c r="O665" s="57">
        <f t="shared" si="117"/>
        <v>88.58</v>
      </c>
      <c r="P665" s="59">
        <f t="shared" si="126"/>
        <v>11.5154</v>
      </c>
      <c r="Q665" s="75">
        <f>F665*O665+表2[[#This Row],[合计暂定数量]]*表2[[#This Row],[税率（13%）]]</f>
        <v>201.703046666667</v>
      </c>
      <c r="R665" s="76">
        <f t="shared" si="127"/>
        <v>88.58</v>
      </c>
      <c r="S665" s="77">
        <f t="shared" si="128"/>
        <v>-5.81633333333335</v>
      </c>
    </row>
    <row r="666" s="27" customFormat="1" spans="1:19">
      <c r="A666" s="38">
        <f t="shared" si="130"/>
        <v>664</v>
      </c>
      <c r="B666" s="39" t="s">
        <v>731</v>
      </c>
      <c r="C666" s="56" t="s">
        <v>21</v>
      </c>
      <c r="D666" s="39" t="s">
        <v>22</v>
      </c>
      <c r="E666" s="39" t="s">
        <v>729</v>
      </c>
      <c r="F666" s="40">
        <v>2</v>
      </c>
      <c r="G666" s="39" t="s">
        <v>102</v>
      </c>
      <c r="H666" s="41">
        <v>102.375</v>
      </c>
      <c r="I666" s="39">
        <v>105.44</v>
      </c>
      <c r="J666" s="39">
        <v>108.5175</v>
      </c>
      <c r="K666" s="56">
        <v>105.444166666667</v>
      </c>
      <c r="L666" s="39">
        <f t="shared" si="125"/>
        <v>13.7077416666667</v>
      </c>
      <c r="M666" s="39">
        <f>F666*K666+表2[[#This Row],[合计暂定数量]]*表2[[#This Row],[税率（13%）]]</f>
        <v>238.303816666667</v>
      </c>
      <c r="N666" s="72">
        <v>99.39</v>
      </c>
      <c r="O666" s="57">
        <f t="shared" si="117"/>
        <v>99.39</v>
      </c>
      <c r="P666" s="59">
        <f t="shared" si="126"/>
        <v>12.9207</v>
      </c>
      <c r="Q666" s="75">
        <f>F666*O666+表2[[#This Row],[合计暂定数量]]*表2[[#This Row],[税率（13%）]]</f>
        <v>226.195483333333</v>
      </c>
      <c r="R666" s="76">
        <f t="shared" si="127"/>
        <v>99.39</v>
      </c>
      <c r="S666" s="77">
        <f t="shared" si="128"/>
        <v>-6.05416666666666</v>
      </c>
    </row>
    <row r="667" s="27" customFormat="1" spans="1:19">
      <c r="A667" s="38">
        <f t="shared" si="130"/>
        <v>665</v>
      </c>
      <c r="B667" s="39" t="s">
        <v>732</v>
      </c>
      <c r="C667" s="56" t="s">
        <v>21</v>
      </c>
      <c r="D667" s="39" t="s">
        <v>22</v>
      </c>
      <c r="E667" s="39" t="s">
        <v>733</v>
      </c>
      <c r="F667" s="40">
        <v>2</v>
      </c>
      <c r="G667" s="39" t="s">
        <v>266</v>
      </c>
      <c r="H667" s="41">
        <v>41.925</v>
      </c>
      <c r="I667" s="39">
        <v>43.18</v>
      </c>
      <c r="J667" s="39">
        <v>44.4405</v>
      </c>
      <c r="K667" s="56">
        <v>43.1818333333333</v>
      </c>
      <c r="L667" s="39">
        <f t="shared" si="125"/>
        <v>5.61363833333333</v>
      </c>
      <c r="M667" s="39">
        <f>F667*K667+表2[[#This Row],[合计暂定数量]]*表2[[#This Row],[税率（13%）]]</f>
        <v>97.5909433333333</v>
      </c>
      <c r="N667" s="72">
        <v>48.79</v>
      </c>
      <c r="O667" s="57">
        <f t="shared" si="117"/>
        <v>43.1818333333333</v>
      </c>
      <c r="P667" s="59">
        <f t="shared" si="126"/>
        <v>5.61363833333333</v>
      </c>
      <c r="Q667" s="75">
        <f>F667*O667+表2[[#This Row],[合计暂定数量]]*表2[[#This Row],[税率（13%）]]</f>
        <v>97.5909433333333</v>
      </c>
      <c r="R667" s="76">
        <f t="shared" si="127"/>
        <v>0</v>
      </c>
      <c r="S667" s="77">
        <f t="shared" si="128"/>
        <v>5.60816666666666</v>
      </c>
    </row>
    <row r="668" s="27" customFormat="1" spans="1:19">
      <c r="A668" s="38">
        <f t="shared" si="130"/>
        <v>666</v>
      </c>
      <c r="B668" s="39" t="s">
        <v>734</v>
      </c>
      <c r="C668" s="56" t="s">
        <v>502</v>
      </c>
      <c r="D668" s="39" t="s">
        <v>22</v>
      </c>
      <c r="E668" s="39" t="s">
        <v>735</v>
      </c>
      <c r="F668" s="40">
        <v>7</v>
      </c>
      <c r="G668" s="39" t="s">
        <v>405</v>
      </c>
      <c r="H668" s="41">
        <v>39</v>
      </c>
      <c r="I668" s="39">
        <v>40.17</v>
      </c>
      <c r="J668" s="39">
        <v>41.34</v>
      </c>
      <c r="K668" s="56">
        <v>40.17</v>
      </c>
      <c r="L668" s="39">
        <f t="shared" si="125"/>
        <v>5.2221</v>
      </c>
      <c r="M668" s="39">
        <f>F668*K668+表2[[#This Row],[合计暂定数量]]*表2[[#This Row],[税率（13%）]]</f>
        <v>317.7447</v>
      </c>
      <c r="N668" s="72">
        <v>23.49</v>
      </c>
      <c r="O668" s="57">
        <f t="shared" si="117"/>
        <v>23.49</v>
      </c>
      <c r="P668" s="59">
        <f t="shared" si="126"/>
        <v>3.0537</v>
      </c>
      <c r="Q668" s="75">
        <f>F668*O668+表2[[#This Row],[合计暂定数量]]*表2[[#This Row],[税率（13%）]]</f>
        <v>200.9847</v>
      </c>
      <c r="R668" s="76">
        <f t="shared" si="127"/>
        <v>23.49</v>
      </c>
      <c r="S668" s="77">
        <f t="shared" si="128"/>
        <v>-16.68</v>
      </c>
    </row>
    <row r="669" s="27" customFormat="1" ht="24" spans="1:19">
      <c r="A669" s="38">
        <f t="shared" si="130"/>
        <v>667</v>
      </c>
      <c r="B669" s="39" t="s">
        <v>736</v>
      </c>
      <c r="C669" s="56" t="s">
        <v>502</v>
      </c>
      <c r="D669" s="39" t="s">
        <v>737</v>
      </c>
      <c r="E669" s="39" t="s">
        <v>738</v>
      </c>
      <c r="F669" s="40">
        <v>7</v>
      </c>
      <c r="G669" s="39" t="s">
        <v>405</v>
      </c>
      <c r="H669" s="41">
        <v>103.35</v>
      </c>
      <c r="I669" s="39">
        <v>106.45</v>
      </c>
      <c r="J669" s="39">
        <v>109.551</v>
      </c>
      <c r="K669" s="56">
        <v>106.450333333333</v>
      </c>
      <c r="L669" s="39">
        <f t="shared" si="125"/>
        <v>13.8385433333333</v>
      </c>
      <c r="M669" s="39">
        <f>F669*K669+表2[[#This Row],[合计暂定数量]]*表2[[#This Row],[税率（13%）]]</f>
        <v>842.022136666667</v>
      </c>
      <c r="N669" s="72">
        <v>87.66</v>
      </c>
      <c r="O669" s="57">
        <f t="shared" si="117"/>
        <v>87.66</v>
      </c>
      <c r="P669" s="59">
        <f t="shared" si="126"/>
        <v>11.3958</v>
      </c>
      <c r="Q669" s="75">
        <f>F669*O669+表2[[#This Row],[合计暂定数量]]*表2[[#This Row],[税率（13%）]]</f>
        <v>710.489803333333</v>
      </c>
      <c r="R669" s="76">
        <f t="shared" si="127"/>
        <v>87.66</v>
      </c>
      <c r="S669" s="77">
        <f t="shared" si="128"/>
        <v>-18.7903333333333</v>
      </c>
    </row>
    <row r="670" s="27" customFormat="1" spans="1:19">
      <c r="A670" s="38">
        <f t="shared" si="130"/>
        <v>668</v>
      </c>
      <c r="B670" s="39" t="s">
        <v>739</v>
      </c>
      <c r="C670" s="56" t="s">
        <v>502</v>
      </c>
      <c r="D670" s="39" t="s">
        <v>740</v>
      </c>
      <c r="E670" s="39" t="s">
        <v>741</v>
      </c>
      <c r="F670" s="40">
        <v>7</v>
      </c>
      <c r="G670" s="39" t="s">
        <v>405</v>
      </c>
      <c r="H670" s="41">
        <v>230.1</v>
      </c>
      <c r="I670" s="39">
        <v>237</v>
      </c>
      <c r="J670" s="39">
        <v>243.906</v>
      </c>
      <c r="K670" s="56">
        <v>237.002</v>
      </c>
      <c r="L670" s="39">
        <f t="shared" si="125"/>
        <v>30.81026</v>
      </c>
      <c r="M670" s="39">
        <f>F670*K670+表2[[#This Row],[合计暂定数量]]*表2[[#This Row],[税率（13%）]]</f>
        <v>1874.68582</v>
      </c>
      <c r="N670" s="72">
        <v>272.61</v>
      </c>
      <c r="O670" s="57">
        <f>IF(K670&gt;N670,N670,K670)</f>
        <v>237.002</v>
      </c>
      <c r="P670" s="59">
        <f t="shared" si="126"/>
        <v>30.81026</v>
      </c>
      <c r="Q670" s="75">
        <f>F670*O670+表2[[#This Row],[合计暂定数量]]*表2[[#This Row],[税率（13%）]]</f>
        <v>1874.68582</v>
      </c>
      <c r="R670" s="76">
        <f t="shared" si="127"/>
        <v>0</v>
      </c>
      <c r="S670" s="77">
        <f t="shared" si="128"/>
        <v>35.608</v>
      </c>
    </row>
    <row r="671" s="27" customFormat="1" spans="1:19">
      <c r="A671" s="38">
        <f t="shared" ref="A671:A687" si="131">ROW()-2</f>
        <v>669</v>
      </c>
      <c r="B671" s="39" t="s">
        <v>742</v>
      </c>
      <c r="C671" s="56" t="s">
        <v>21</v>
      </c>
      <c r="D671" s="39" t="s">
        <v>22</v>
      </c>
      <c r="E671" s="39" t="s">
        <v>743</v>
      </c>
      <c r="F671" s="40">
        <v>5</v>
      </c>
      <c r="G671" s="39" t="s">
        <v>102</v>
      </c>
      <c r="H671" s="41">
        <v>9.75</v>
      </c>
      <c r="I671" s="39">
        <v>9.75</v>
      </c>
      <c r="J671" s="39">
        <v>10.335</v>
      </c>
      <c r="K671" s="56">
        <v>9.945</v>
      </c>
      <c r="L671" s="39">
        <f t="shared" si="125"/>
        <v>1.29285</v>
      </c>
      <c r="M671" s="39">
        <f>F671*K671+表2[[#This Row],[合计暂定数量]]*表2[[#This Row],[税率（13%）]]</f>
        <v>56.18925</v>
      </c>
      <c r="N671" s="72">
        <v>7.23</v>
      </c>
      <c r="O671" s="57">
        <f>IF(K671&gt;N671,N671,K671)</f>
        <v>7.23</v>
      </c>
      <c r="P671" s="59">
        <f t="shared" si="126"/>
        <v>0.9399</v>
      </c>
      <c r="Q671" s="75">
        <f>F671*O671+表2[[#This Row],[合计暂定数量]]*表2[[#This Row],[税率（13%）]]</f>
        <v>42.61425</v>
      </c>
      <c r="R671" s="76">
        <f t="shared" si="127"/>
        <v>7.23</v>
      </c>
      <c r="S671" s="77">
        <f t="shared" si="128"/>
        <v>-2.715</v>
      </c>
    </row>
    <row r="672" s="27" customFormat="1" spans="1:19">
      <c r="A672" s="38">
        <f t="shared" si="131"/>
        <v>670</v>
      </c>
      <c r="B672" s="39" t="s">
        <v>744</v>
      </c>
      <c r="C672" s="56" t="s">
        <v>21</v>
      </c>
      <c r="D672" s="39" t="s">
        <v>22</v>
      </c>
      <c r="E672" s="39" t="s">
        <v>745</v>
      </c>
      <c r="F672" s="40">
        <v>5</v>
      </c>
      <c r="G672" s="39" t="s">
        <v>107</v>
      </c>
      <c r="H672" s="41">
        <v>41.925</v>
      </c>
      <c r="I672" s="39">
        <v>43.18</v>
      </c>
      <c r="J672" s="39">
        <v>44.4405</v>
      </c>
      <c r="K672" s="56">
        <v>43.1818333333333</v>
      </c>
      <c r="L672" s="39">
        <f t="shared" si="125"/>
        <v>5.61363833333333</v>
      </c>
      <c r="M672" s="39">
        <f>F672*K672+表2[[#This Row],[合计暂定数量]]*表2[[#This Row],[税率（13%）]]</f>
        <v>243.977358333333</v>
      </c>
      <c r="N672" s="72">
        <v>40.67</v>
      </c>
      <c r="O672" s="57">
        <f>IF(K672&gt;N672,N672,K672)</f>
        <v>40.67</v>
      </c>
      <c r="P672" s="59">
        <f t="shared" si="126"/>
        <v>5.2871</v>
      </c>
      <c r="Q672" s="75">
        <f>F672*O672+表2[[#This Row],[合计暂定数量]]*表2[[#This Row],[税率（13%）]]</f>
        <v>231.418191666667</v>
      </c>
      <c r="R672" s="76">
        <f t="shared" si="127"/>
        <v>40.67</v>
      </c>
      <c r="S672" s="77">
        <f t="shared" si="128"/>
        <v>-2.51183333333334</v>
      </c>
    </row>
    <row r="673" s="27" customFormat="1" spans="1:19">
      <c r="A673" s="38">
        <f t="shared" si="131"/>
        <v>671</v>
      </c>
      <c r="B673" s="39" t="s">
        <v>746</v>
      </c>
      <c r="C673" s="56" t="s">
        <v>502</v>
      </c>
      <c r="D673" s="39" t="s">
        <v>22</v>
      </c>
      <c r="E673" s="39" t="s">
        <v>747</v>
      </c>
      <c r="F673" s="40">
        <v>5</v>
      </c>
      <c r="G673" s="39" t="s">
        <v>748</v>
      </c>
      <c r="H673" s="41">
        <v>277.875</v>
      </c>
      <c r="I673" s="39">
        <v>286.21</v>
      </c>
      <c r="J673" s="39">
        <v>294.5475</v>
      </c>
      <c r="K673" s="56">
        <v>286.210833333333</v>
      </c>
      <c r="L673" s="39">
        <f t="shared" si="125"/>
        <v>37.2074083333333</v>
      </c>
      <c r="M673" s="39">
        <f>F673*K673+表2[[#This Row],[合计暂定数量]]*表2[[#This Row],[税率（13%）]]</f>
        <v>1617.09120833333</v>
      </c>
      <c r="N673" s="72">
        <v>386.7</v>
      </c>
      <c r="O673" s="57">
        <f>IF(K673&gt;N673,N673,K673)</f>
        <v>286.210833333333</v>
      </c>
      <c r="P673" s="59">
        <f t="shared" si="126"/>
        <v>37.2074083333333</v>
      </c>
      <c r="Q673" s="75">
        <f>F673*O673+表2[[#This Row],[合计暂定数量]]*表2[[#This Row],[税率（13%）]]</f>
        <v>1617.09120833333</v>
      </c>
      <c r="R673" s="76">
        <f t="shared" si="127"/>
        <v>0</v>
      </c>
      <c r="S673" s="77">
        <f t="shared" si="128"/>
        <v>100.489166666667</v>
      </c>
    </row>
    <row r="674" s="27" customFormat="1" ht="24" spans="1:19">
      <c r="A674" s="46">
        <f t="shared" si="131"/>
        <v>672</v>
      </c>
      <c r="B674" s="47" t="s">
        <v>749</v>
      </c>
      <c r="C674" s="47" t="s">
        <v>502</v>
      </c>
      <c r="D674" s="47" t="s">
        <v>22</v>
      </c>
      <c r="E674" s="47" t="s">
        <v>750</v>
      </c>
      <c r="F674" s="48">
        <v>10</v>
      </c>
      <c r="G674" s="47" t="s">
        <v>405</v>
      </c>
      <c r="H674" s="41">
        <v>131.625</v>
      </c>
      <c r="I674" s="47">
        <v>135.57</v>
      </c>
      <c r="J674" s="47">
        <v>139.5225</v>
      </c>
      <c r="K674" s="56">
        <v>135.5725</v>
      </c>
      <c r="L674" s="47">
        <f t="shared" si="125"/>
        <v>17.624425</v>
      </c>
      <c r="M674" s="47">
        <f>F674*K674+表2[[#This Row],[合计暂定数量]]*表2[[#This Row],[税率（13%）]]</f>
        <v>1531.96925</v>
      </c>
      <c r="N674" s="78"/>
      <c r="O674" s="57">
        <f>K674</f>
        <v>135.5725</v>
      </c>
      <c r="P674" s="59">
        <f t="shared" si="126"/>
        <v>17.624425</v>
      </c>
      <c r="Q674" s="75">
        <f>F674*O674+表2[[#This Row],[合计暂定数量]]*表2[[#This Row],[税率（13%）]]</f>
        <v>1531.96925</v>
      </c>
      <c r="R674" s="76"/>
      <c r="S674" s="77">
        <f t="shared" si="128"/>
        <v>-135.5725</v>
      </c>
    </row>
    <row r="675" s="27" customFormat="1" ht="24" spans="1:19">
      <c r="A675" s="38">
        <f t="shared" si="131"/>
        <v>673</v>
      </c>
      <c r="B675" s="39" t="s">
        <v>751</v>
      </c>
      <c r="C675" s="56" t="s">
        <v>502</v>
      </c>
      <c r="D675" s="39" t="s">
        <v>752</v>
      </c>
      <c r="E675" s="39" t="s">
        <v>753</v>
      </c>
      <c r="F675" s="40">
        <v>20</v>
      </c>
      <c r="G675" s="39" t="s">
        <v>405</v>
      </c>
      <c r="H675" s="41">
        <v>174.525</v>
      </c>
      <c r="I675" s="39">
        <v>179.76</v>
      </c>
      <c r="J675" s="39">
        <v>184.9965</v>
      </c>
      <c r="K675" s="56">
        <v>179.7605</v>
      </c>
      <c r="L675" s="39">
        <f t="shared" si="125"/>
        <v>23.368865</v>
      </c>
      <c r="M675" s="39">
        <f>F675*K675+表2[[#This Row],[合计暂定数量]]*表2[[#This Row],[税率（13%）]]</f>
        <v>4062.5873</v>
      </c>
      <c r="N675" s="72">
        <v>206.88</v>
      </c>
      <c r="O675" s="57">
        <f>IF(K675&gt;N675,N675,K675)</f>
        <v>179.7605</v>
      </c>
      <c r="P675" s="59">
        <f t="shared" si="126"/>
        <v>23.368865</v>
      </c>
      <c r="Q675" s="75">
        <f>F675*O675+表2[[#This Row],[合计暂定数量]]*表2[[#This Row],[税率（13%）]]</f>
        <v>4062.5873</v>
      </c>
      <c r="R675" s="76">
        <f t="shared" si="127"/>
        <v>0</v>
      </c>
      <c r="S675" s="77">
        <f t="shared" si="128"/>
        <v>27.1195</v>
      </c>
    </row>
    <row r="676" s="27" customFormat="1" spans="1:19">
      <c r="A676" s="38">
        <f t="shared" si="131"/>
        <v>674</v>
      </c>
      <c r="B676" s="39" t="s">
        <v>754</v>
      </c>
      <c r="C676" s="56" t="s">
        <v>502</v>
      </c>
      <c r="D676" s="39" t="s">
        <v>22</v>
      </c>
      <c r="E676" s="39" t="s">
        <v>755</v>
      </c>
      <c r="F676" s="40">
        <v>10</v>
      </c>
      <c r="G676" s="39" t="s">
        <v>405</v>
      </c>
      <c r="H676" s="41">
        <v>21.45</v>
      </c>
      <c r="I676" s="39">
        <v>22.09</v>
      </c>
      <c r="J676" s="39">
        <v>22.737</v>
      </c>
      <c r="K676" s="56">
        <v>22.0923333333333</v>
      </c>
      <c r="L676" s="39">
        <f t="shared" si="125"/>
        <v>2.87200333333333</v>
      </c>
      <c r="M676" s="39">
        <f>F676*K676+表2[[#This Row],[合计暂定数量]]*表2[[#This Row],[税率（13%）]]</f>
        <v>249.643366666667</v>
      </c>
      <c r="N676" s="72">
        <v>26.18</v>
      </c>
      <c r="O676" s="57">
        <f>IF(K676&gt;N676,N676,K676)</f>
        <v>22.0923333333333</v>
      </c>
      <c r="P676" s="59">
        <f t="shared" si="126"/>
        <v>2.87200333333333</v>
      </c>
      <c r="Q676" s="75">
        <f>F676*O676+表2[[#This Row],[合计暂定数量]]*表2[[#This Row],[税率（13%）]]</f>
        <v>249.643366666667</v>
      </c>
      <c r="R676" s="76">
        <f t="shared" si="127"/>
        <v>0</v>
      </c>
      <c r="S676" s="77">
        <f t="shared" si="128"/>
        <v>4.08766666666667</v>
      </c>
    </row>
    <row r="677" s="27" customFormat="1" spans="1:19">
      <c r="A677" s="38">
        <f t="shared" si="131"/>
        <v>675</v>
      </c>
      <c r="B677" s="39" t="s">
        <v>756</v>
      </c>
      <c r="C677" s="56" t="s">
        <v>502</v>
      </c>
      <c r="D677" s="39" t="s">
        <v>22</v>
      </c>
      <c r="E677" s="39" t="s">
        <v>757</v>
      </c>
      <c r="F677" s="40">
        <v>10</v>
      </c>
      <c r="G677" s="39" t="s">
        <v>405</v>
      </c>
      <c r="H677" s="41">
        <v>44.85</v>
      </c>
      <c r="I677" s="39">
        <v>46.19</v>
      </c>
      <c r="J677" s="39">
        <v>47.541</v>
      </c>
      <c r="K677" s="56">
        <v>46.1936666666667</v>
      </c>
      <c r="L677" s="39">
        <f t="shared" si="125"/>
        <v>6.00517666666667</v>
      </c>
      <c r="M677" s="39">
        <f>F677*K677+表2[[#This Row],[合计暂定数量]]*表2[[#This Row],[税率（13%）]]</f>
        <v>521.988433333333</v>
      </c>
      <c r="N677" s="72">
        <v>64.16</v>
      </c>
      <c r="O677" s="57">
        <f>IF(K677&gt;N677,N677,K677)</f>
        <v>46.1936666666667</v>
      </c>
      <c r="P677" s="59">
        <f t="shared" si="126"/>
        <v>6.00517666666667</v>
      </c>
      <c r="Q677" s="75">
        <f>F677*O677+表2[[#This Row],[合计暂定数量]]*表2[[#This Row],[税率（13%）]]</f>
        <v>521.988433333333</v>
      </c>
      <c r="R677" s="76">
        <f t="shared" si="127"/>
        <v>0</v>
      </c>
      <c r="S677" s="77">
        <f t="shared" si="128"/>
        <v>17.9663333333333</v>
      </c>
    </row>
    <row r="678" s="27" customFormat="1" spans="1:19">
      <c r="A678" s="38">
        <f t="shared" si="131"/>
        <v>676</v>
      </c>
      <c r="B678" s="39" t="s">
        <v>758</v>
      </c>
      <c r="C678" s="56" t="s">
        <v>502</v>
      </c>
      <c r="D678" s="39" t="s">
        <v>22</v>
      </c>
      <c r="E678" s="39" t="s">
        <v>759</v>
      </c>
      <c r="F678" s="40">
        <v>10</v>
      </c>
      <c r="G678" s="39" t="s">
        <v>405</v>
      </c>
      <c r="H678" s="41">
        <v>139.425</v>
      </c>
      <c r="I678" s="39">
        <v>143.6</v>
      </c>
      <c r="J678" s="39">
        <v>147.7905</v>
      </c>
      <c r="K678" s="56">
        <v>143.605166666667</v>
      </c>
      <c r="L678" s="39">
        <f t="shared" si="125"/>
        <v>18.6686716666667</v>
      </c>
      <c r="M678" s="39">
        <f>F678*K678+表2[[#This Row],[合计暂定数量]]*表2[[#This Row],[税率（13%）]]</f>
        <v>1622.73838333333</v>
      </c>
      <c r="N678" s="72">
        <v>179.78</v>
      </c>
      <c r="O678" s="57">
        <f>IF(K678&gt;N678,N678,K678)</f>
        <v>143.605166666667</v>
      </c>
      <c r="P678" s="59">
        <f t="shared" si="126"/>
        <v>18.6686716666667</v>
      </c>
      <c r="Q678" s="75">
        <f>F678*O678+表2[[#This Row],[合计暂定数量]]*表2[[#This Row],[税率（13%）]]</f>
        <v>1622.73838333333</v>
      </c>
      <c r="R678" s="76">
        <f t="shared" si="127"/>
        <v>0</v>
      </c>
      <c r="S678" s="77">
        <f t="shared" si="128"/>
        <v>36.1748333333333</v>
      </c>
    </row>
    <row r="679" s="27" customFormat="1" spans="1:19">
      <c r="A679" s="38">
        <f t="shared" si="131"/>
        <v>677</v>
      </c>
      <c r="B679" s="39" t="s">
        <v>758</v>
      </c>
      <c r="C679" s="56" t="s">
        <v>502</v>
      </c>
      <c r="D679" s="39" t="s">
        <v>22</v>
      </c>
      <c r="E679" s="39" t="s">
        <v>760</v>
      </c>
      <c r="F679" s="40">
        <v>10</v>
      </c>
      <c r="G679" s="39" t="s">
        <v>405</v>
      </c>
      <c r="H679" s="41">
        <v>139.425</v>
      </c>
      <c r="I679" s="39">
        <v>143.6</v>
      </c>
      <c r="J679" s="39">
        <v>147.7905</v>
      </c>
      <c r="K679" s="56">
        <v>143.605166666667</v>
      </c>
      <c r="L679" s="39">
        <f t="shared" si="125"/>
        <v>18.6686716666667</v>
      </c>
      <c r="M679" s="39">
        <f>F679*K679+表2[[#This Row],[合计暂定数量]]*表2[[#This Row],[税率（13%）]]</f>
        <v>1622.73838333333</v>
      </c>
      <c r="N679" s="72">
        <v>179.78</v>
      </c>
      <c r="O679" s="57">
        <f>IF(K679&gt;N679,N679,K679)</f>
        <v>143.605166666667</v>
      </c>
      <c r="P679" s="59">
        <f t="shared" si="126"/>
        <v>18.6686716666667</v>
      </c>
      <c r="Q679" s="75">
        <f>F679*O679+表2[[#This Row],[合计暂定数量]]*表2[[#This Row],[税率（13%）]]</f>
        <v>1622.73838333333</v>
      </c>
      <c r="R679" s="76">
        <f t="shared" si="127"/>
        <v>0</v>
      </c>
      <c r="S679" s="77">
        <f t="shared" si="128"/>
        <v>36.1748333333333</v>
      </c>
    </row>
    <row r="680" s="27" customFormat="1" spans="1:19">
      <c r="A680" s="46">
        <f t="shared" si="131"/>
        <v>678</v>
      </c>
      <c r="B680" s="79" t="s">
        <v>761</v>
      </c>
      <c r="C680" s="47" t="s">
        <v>502</v>
      </c>
      <c r="D680" s="47" t="s">
        <v>22</v>
      </c>
      <c r="E680" s="79" t="s">
        <v>762</v>
      </c>
      <c r="F680" s="48">
        <v>10</v>
      </c>
      <c r="G680" s="47" t="s">
        <v>405</v>
      </c>
      <c r="H680" s="41">
        <v>38.025</v>
      </c>
      <c r="I680" s="47">
        <v>39.16</v>
      </c>
      <c r="J680" s="47">
        <v>40.3065</v>
      </c>
      <c r="K680" s="56">
        <v>39.1638333333333</v>
      </c>
      <c r="L680" s="47">
        <f t="shared" si="125"/>
        <v>5.09129833333333</v>
      </c>
      <c r="M680" s="47">
        <f>F680*K680+表2[[#This Row],[合计暂定数量]]*表2[[#This Row],[税率（13%）]]</f>
        <v>442.551316666667</v>
      </c>
      <c r="N680" s="71"/>
      <c r="O680" s="57">
        <f>K680</f>
        <v>39.1638333333333</v>
      </c>
      <c r="P680" s="59">
        <f t="shared" si="126"/>
        <v>5.09129833333333</v>
      </c>
      <c r="Q680" s="75">
        <f>F680*O680+表2[[#This Row],[合计暂定数量]]*表2[[#This Row],[税率（13%）]]</f>
        <v>442.551316666667</v>
      </c>
      <c r="R680" s="76"/>
      <c r="S680" s="77">
        <f t="shared" si="128"/>
        <v>-39.1638333333333</v>
      </c>
    </row>
    <row r="681" s="27" customFormat="1" ht="24" spans="1:19">
      <c r="A681" s="38">
        <f t="shared" si="131"/>
        <v>679</v>
      </c>
      <c r="B681" s="39" t="s">
        <v>763</v>
      </c>
      <c r="C681" s="56" t="s">
        <v>502</v>
      </c>
      <c r="D681" s="39" t="s">
        <v>22</v>
      </c>
      <c r="E681" s="39" t="s">
        <v>764</v>
      </c>
      <c r="F681" s="40">
        <v>5</v>
      </c>
      <c r="G681" s="39" t="s">
        <v>405</v>
      </c>
      <c r="H681" s="41">
        <v>117.975</v>
      </c>
      <c r="I681" s="39">
        <v>121.51</v>
      </c>
      <c r="J681" s="39">
        <v>125.0535</v>
      </c>
      <c r="K681" s="56">
        <v>121.512833333333</v>
      </c>
      <c r="L681" s="39">
        <f t="shared" si="125"/>
        <v>15.7966683333333</v>
      </c>
      <c r="M681" s="39">
        <f>F681*K681+表2[[#This Row],[合计暂定数量]]*表2[[#This Row],[税率（13%）]]</f>
        <v>686.547508333333</v>
      </c>
      <c r="N681" s="72">
        <v>82.23</v>
      </c>
      <c r="O681" s="57">
        <f>IF(K681&gt;N681,N681,K681)</f>
        <v>82.23</v>
      </c>
      <c r="P681" s="59">
        <f t="shared" si="126"/>
        <v>10.6899</v>
      </c>
      <c r="Q681" s="75">
        <f>F681*O681+表2[[#This Row],[合计暂定数量]]*表2[[#This Row],[税率（13%）]]</f>
        <v>490.133341666667</v>
      </c>
      <c r="R681" s="76">
        <f t="shared" si="127"/>
        <v>82.23</v>
      </c>
      <c r="S681" s="77">
        <f t="shared" si="128"/>
        <v>-39.2828333333333</v>
      </c>
    </row>
    <row r="682" s="27" customFormat="1" spans="1:19">
      <c r="A682" s="38">
        <f t="shared" si="131"/>
        <v>680</v>
      </c>
      <c r="B682" s="39" t="s">
        <v>765</v>
      </c>
      <c r="C682" s="56" t="s">
        <v>502</v>
      </c>
      <c r="D682" s="39" t="s">
        <v>22</v>
      </c>
      <c r="E682" s="39" t="s">
        <v>766</v>
      </c>
      <c r="F682" s="40">
        <v>4</v>
      </c>
      <c r="G682" s="39" t="s">
        <v>767</v>
      </c>
      <c r="H682" s="41">
        <v>471.9</v>
      </c>
      <c r="I682" s="39">
        <v>486.05</v>
      </c>
      <c r="J682" s="39">
        <v>500.214</v>
      </c>
      <c r="K682" s="56">
        <v>486.054666666667</v>
      </c>
      <c r="L682" s="39">
        <f t="shared" si="125"/>
        <v>63.1871066666667</v>
      </c>
      <c r="M682" s="39">
        <f>F682*K682+表2[[#This Row],[合计暂定数量]]*表2[[#This Row],[税率（13%）]]</f>
        <v>2196.96709333333</v>
      </c>
      <c r="N682" s="72">
        <v>471.66</v>
      </c>
      <c r="O682" s="57">
        <f>IF(K682&gt;N682,N682,K682)</f>
        <v>471.66</v>
      </c>
      <c r="P682" s="59">
        <f t="shared" si="126"/>
        <v>61.3158</v>
      </c>
      <c r="Q682" s="75">
        <f>F682*O682+表2[[#This Row],[合计暂定数量]]*表2[[#This Row],[税率（13%）]]</f>
        <v>2139.38842666667</v>
      </c>
      <c r="R682" s="76">
        <f t="shared" si="127"/>
        <v>471.66</v>
      </c>
      <c r="S682" s="77">
        <f t="shared" si="128"/>
        <v>-14.3946666666666</v>
      </c>
    </row>
    <row r="683" s="27" customFormat="1" spans="1:19">
      <c r="A683" s="38">
        <f t="shared" si="131"/>
        <v>681</v>
      </c>
      <c r="B683" s="39" t="s">
        <v>768</v>
      </c>
      <c r="C683" s="56" t="s">
        <v>502</v>
      </c>
      <c r="D683" s="39" t="s">
        <v>22</v>
      </c>
      <c r="E683" s="39" t="s">
        <v>769</v>
      </c>
      <c r="F683" s="40">
        <v>2</v>
      </c>
      <c r="G683" s="39" t="s">
        <v>300</v>
      </c>
      <c r="H683" s="41">
        <v>633.75</v>
      </c>
      <c r="I683" s="39">
        <v>652.76</v>
      </c>
      <c r="J683" s="39">
        <v>671.775</v>
      </c>
      <c r="K683" s="56">
        <v>652.761666666667</v>
      </c>
      <c r="L683" s="39">
        <f t="shared" si="125"/>
        <v>84.8590166666667</v>
      </c>
      <c r="M683" s="39">
        <f>F683*K683+表2[[#This Row],[合计暂定数量]]*表2[[#This Row],[税率（13%）]]</f>
        <v>1475.24136666667</v>
      </c>
      <c r="N683" s="72">
        <v>1011.01</v>
      </c>
      <c r="O683" s="57">
        <f>IF(K683&gt;N683,N683,K683)</f>
        <v>652.761666666667</v>
      </c>
      <c r="P683" s="59">
        <f t="shared" si="126"/>
        <v>84.8590166666667</v>
      </c>
      <c r="Q683" s="75">
        <f>F683*O683+表2[[#This Row],[合计暂定数量]]*表2[[#This Row],[税率（13%）]]</f>
        <v>1475.24136666667</v>
      </c>
      <c r="R683" s="76">
        <f t="shared" si="127"/>
        <v>0</v>
      </c>
      <c r="S683" s="77">
        <f t="shared" si="128"/>
        <v>358.248333333333</v>
      </c>
    </row>
    <row r="684" s="27" customFormat="1" spans="1:19">
      <c r="A684" s="38">
        <f t="shared" si="131"/>
        <v>682</v>
      </c>
      <c r="B684" s="39" t="s">
        <v>770</v>
      </c>
      <c r="C684" s="56" t="s">
        <v>502</v>
      </c>
      <c r="D684" s="39" t="s">
        <v>22</v>
      </c>
      <c r="E684" s="39" t="s">
        <v>769</v>
      </c>
      <c r="F684" s="40">
        <v>2</v>
      </c>
      <c r="G684" s="39" t="s">
        <v>300</v>
      </c>
      <c r="H684" s="41">
        <v>633.75</v>
      </c>
      <c r="I684" s="39">
        <v>652.76</v>
      </c>
      <c r="J684" s="39">
        <v>671.775</v>
      </c>
      <c r="K684" s="56">
        <v>652.761666666667</v>
      </c>
      <c r="L684" s="39">
        <f t="shared" si="125"/>
        <v>84.8590166666667</v>
      </c>
      <c r="M684" s="39">
        <f>F684*K684+表2[[#This Row],[合计暂定数量]]*表2[[#This Row],[税率（13%）]]</f>
        <v>1475.24136666667</v>
      </c>
      <c r="N684" s="72">
        <v>1011.01</v>
      </c>
      <c r="O684" s="57">
        <f>IF(K684&gt;N684,N684,K684)</f>
        <v>652.761666666667</v>
      </c>
      <c r="P684" s="59">
        <f t="shared" si="126"/>
        <v>84.8590166666667</v>
      </c>
      <c r="Q684" s="75">
        <f>F684*O684+表2[[#This Row],[合计暂定数量]]*表2[[#This Row],[税率（13%）]]</f>
        <v>1475.24136666667</v>
      </c>
      <c r="R684" s="76">
        <f t="shared" si="127"/>
        <v>0</v>
      </c>
      <c r="S684" s="77">
        <f t="shared" si="128"/>
        <v>358.248333333333</v>
      </c>
    </row>
    <row r="685" s="27" customFormat="1" spans="1:19">
      <c r="A685" s="38">
        <f t="shared" si="131"/>
        <v>683</v>
      </c>
      <c r="B685" s="39" t="s">
        <v>771</v>
      </c>
      <c r="C685" s="56" t="s">
        <v>502</v>
      </c>
      <c r="D685" s="39" t="s">
        <v>22</v>
      </c>
      <c r="E685" s="39" t="s">
        <v>772</v>
      </c>
      <c r="F685" s="40">
        <v>2</v>
      </c>
      <c r="G685" s="39" t="s">
        <v>300</v>
      </c>
      <c r="H685" s="41">
        <v>633.75</v>
      </c>
      <c r="I685" s="39">
        <v>652.76</v>
      </c>
      <c r="J685" s="39">
        <v>671.775</v>
      </c>
      <c r="K685" s="56">
        <v>652.761666666667</v>
      </c>
      <c r="L685" s="39">
        <f t="shared" si="125"/>
        <v>84.8590166666667</v>
      </c>
      <c r="M685" s="39">
        <f>F685*K685+表2[[#This Row],[合计暂定数量]]*表2[[#This Row],[税率（13%）]]</f>
        <v>1475.24136666667</v>
      </c>
      <c r="N685" s="72">
        <v>306.27</v>
      </c>
      <c r="O685" s="57">
        <f>IF(K685&gt;N685,N685,K685)</f>
        <v>306.27</v>
      </c>
      <c r="P685" s="59">
        <f t="shared" si="126"/>
        <v>39.8151</v>
      </c>
      <c r="Q685" s="75">
        <f>F685*O685+表2[[#This Row],[合计暂定数量]]*表2[[#This Row],[税率（13%）]]</f>
        <v>782.258033333333</v>
      </c>
      <c r="R685" s="76">
        <f t="shared" si="127"/>
        <v>306.27</v>
      </c>
      <c r="S685" s="77">
        <f t="shared" si="128"/>
        <v>-346.491666666667</v>
      </c>
    </row>
    <row r="686" s="27" customFormat="1" spans="1:19">
      <c r="A686" s="38">
        <f t="shared" si="131"/>
        <v>684</v>
      </c>
      <c r="B686" s="39" t="s">
        <v>773</v>
      </c>
      <c r="C686" s="56" t="s">
        <v>502</v>
      </c>
      <c r="D686" s="39" t="s">
        <v>22</v>
      </c>
      <c r="E686" s="39" t="s">
        <v>774</v>
      </c>
      <c r="F686" s="40">
        <v>4</v>
      </c>
      <c r="G686" s="39" t="s">
        <v>775</v>
      </c>
      <c r="H686" s="41">
        <v>97.5</v>
      </c>
      <c r="I686" s="39">
        <v>100.42</v>
      </c>
      <c r="J686" s="39">
        <v>103.35</v>
      </c>
      <c r="K686" s="56">
        <v>100.423333333333</v>
      </c>
      <c r="L686" s="39">
        <f t="shared" si="125"/>
        <v>13.0550333333333</v>
      </c>
      <c r="M686" s="39">
        <f>F686*K686+表2[[#This Row],[合计暂定数量]]*表2[[#This Row],[税率（13%）]]</f>
        <v>453.913466666667</v>
      </c>
      <c r="N686" s="72">
        <v>342.41</v>
      </c>
      <c r="O686" s="57">
        <f t="shared" ref="O686:O734" si="132">IF(K686&gt;N686,N686,K686)</f>
        <v>100.423333333333</v>
      </c>
      <c r="P686" s="59">
        <f t="shared" si="126"/>
        <v>13.0550333333333</v>
      </c>
      <c r="Q686" s="75">
        <f>F686*O686+表2[[#This Row],[合计暂定数量]]*表2[[#This Row],[税率（13%）]]</f>
        <v>453.913466666667</v>
      </c>
      <c r="R686" s="76">
        <f t="shared" si="127"/>
        <v>0</v>
      </c>
      <c r="S686" s="77">
        <f t="shared" si="128"/>
        <v>241.986666666667</v>
      </c>
    </row>
    <row r="687" s="27" customFormat="1" ht="24" spans="1:19">
      <c r="A687" s="46">
        <f t="shared" si="131"/>
        <v>685</v>
      </c>
      <c r="B687" s="47" t="s">
        <v>776</v>
      </c>
      <c r="C687" s="47" t="s">
        <v>502</v>
      </c>
      <c r="D687" s="47" t="s">
        <v>22</v>
      </c>
      <c r="E687" s="47" t="s">
        <v>777</v>
      </c>
      <c r="F687" s="48">
        <v>40</v>
      </c>
      <c r="G687" s="47" t="s">
        <v>93</v>
      </c>
      <c r="H687" s="41">
        <v>40.95</v>
      </c>
      <c r="I687" s="47">
        <v>42.17</v>
      </c>
      <c r="J687" s="47">
        <v>43.407</v>
      </c>
      <c r="K687" s="56">
        <v>42.1756666666667</v>
      </c>
      <c r="L687" s="47">
        <f t="shared" si="125"/>
        <v>5.48283666666667</v>
      </c>
      <c r="M687" s="47">
        <f>F687*K687+表2[[#This Row],[合计暂定数量]]*表2[[#This Row],[税率（13%）]]</f>
        <v>1906.34013333333</v>
      </c>
      <c r="N687" s="71"/>
      <c r="O687" s="57">
        <f>K687</f>
        <v>42.1756666666667</v>
      </c>
      <c r="P687" s="59">
        <f t="shared" si="126"/>
        <v>5.48283666666667</v>
      </c>
      <c r="Q687" s="75">
        <f>F687*O687+表2[[#This Row],[合计暂定数量]]*表2[[#This Row],[税率（13%）]]</f>
        <v>1906.34013333333</v>
      </c>
      <c r="R687" s="76"/>
      <c r="S687" s="77">
        <f t="shared" si="128"/>
        <v>-42.1756666666667</v>
      </c>
    </row>
    <row r="688" s="27" customFormat="1" spans="1:19">
      <c r="A688" s="38">
        <f t="shared" ref="A688:A697" si="133">ROW()-2</f>
        <v>686</v>
      </c>
      <c r="B688" s="39" t="s">
        <v>778</v>
      </c>
      <c r="C688" s="56" t="s">
        <v>502</v>
      </c>
      <c r="D688" s="39" t="s">
        <v>22</v>
      </c>
      <c r="E688" s="39" t="s">
        <v>779</v>
      </c>
      <c r="F688" s="40">
        <v>30</v>
      </c>
      <c r="G688" s="39" t="s">
        <v>93</v>
      </c>
      <c r="H688" s="41">
        <v>61.425</v>
      </c>
      <c r="I688" s="39">
        <v>63.26</v>
      </c>
      <c r="J688" s="39">
        <v>65.1105</v>
      </c>
      <c r="K688" s="56">
        <v>63.2651666666667</v>
      </c>
      <c r="L688" s="39">
        <f t="shared" si="125"/>
        <v>8.22447166666667</v>
      </c>
      <c r="M688" s="39">
        <f>F688*K688+表2[[#This Row],[合计暂定数量]]*表2[[#This Row],[税率（13%）]]</f>
        <v>2144.68915</v>
      </c>
      <c r="N688" s="72">
        <v>50.6</v>
      </c>
      <c r="O688" s="57">
        <f t="shared" si="132"/>
        <v>50.6</v>
      </c>
      <c r="P688" s="59">
        <f t="shared" si="126"/>
        <v>6.578</v>
      </c>
      <c r="Q688" s="75">
        <f>F688*O688+表2[[#This Row],[合计暂定数量]]*表2[[#This Row],[税率（13%）]]</f>
        <v>1764.73415</v>
      </c>
      <c r="R688" s="76">
        <f t="shared" si="127"/>
        <v>50.6</v>
      </c>
      <c r="S688" s="77">
        <f t="shared" si="128"/>
        <v>-12.6651666666667</v>
      </c>
    </row>
    <row r="689" s="27" customFormat="1" spans="1:19">
      <c r="A689" s="46">
        <f t="shared" si="133"/>
        <v>687</v>
      </c>
      <c r="B689" s="47" t="s">
        <v>780</v>
      </c>
      <c r="C689" s="47" t="s">
        <v>502</v>
      </c>
      <c r="D689" s="47" t="s">
        <v>22</v>
      </c>
      <c r="E689" s="47" t="s">
        <v>781</v>
      </c>
      <c r="F689" s="48">
        <v>10</v>
      </c>
      <c r="G689" s="47" t="s">
        <v>93</v>
      </c>
      <c r="H689" s="41">
        <v>539.175</v>
      </c>
      <c r="I689" s="47">
        <v>555.35</v>
      </c>
      <c r="J689" s="47">
        <v>571.5255</v>
      </c>
      <c r="K689" s="56">
        <v>555.350166666667</v>
      </c>
      <c r="L689" s="47">
        <f t="shared" si="125"/>
        <v>72.1955216666667</v>
      </c>
      <c r="M689" s="47">
        <f>F689*K689+表2[[#This Row],[合计暂定数量]]*表2[[#This Row],[税率（13%）]]</f>
        <v>6275.45688333333</v>
      </c>
      <c r="N689" s="71"/>
      <c r="O689" s="57">
        <f>K689</f>
        <v>555.350166666667</v>
      </c>
      <c r="P689" s="59">
        <f t="shared" si="126"/>
        <v>72.1955216666667</v>
      </c>
      <c r="Q689" s="75">
        <f>F689*O689+表2[[#This Row],[合计暂定数量]]*表2[[#This Row],[税率（13%）]]</f>
        <v>6275.45688333333</v>
      </c>
      <c r="R689" s="76"/>
      <c r="S689" s="77">
        <f t="shared" si="128"/>
        <v>-555.350166666667</v>
      </c>
    </row>
    <row r="690" s="27" customFormat="1" ht="24" spans="1:19">
      <c r="A690" s="38">
        <f t="shared" si="133"/>
        <v>688</v>
      </c>
      <c r="B690" s="39" t="s">
        <v>782</v>
      </c>
      <c r="C690" s="56" t="s">
        <v>502</v>
      </c>
      <c r="D690" s="39" t="s">
        <v>22</v>
      </c>
      <c r="E690" s="39" t="s">
        <v>783</v>
      </c>
      <c r="F690" s="40">
        <v>40</v>
      </c>
      <c r="G690" s="39" t="s">
        <v>93</v>
      </c>
      <c r="H690" s="41">
        <v>9.75</v>
      </c>
      <c r="I690" s="39">
        <v>9.75</v>
      </c>
      <c r="J690" s="39">
        <v>10.335</v>
      </c>
      <c r="K690" s="56">
        <v>9.945</v>
      </c>
      <c r="L690" s="39">
        <f t="shared" si="125"/>
        <v>1.29285</v>
      </c>
      <c r="M690" s="39">
        <f>F690*K690+表2[[#This Row],[合计暂定数量]]*表2[[#This Row],[税率（13%）]]</f>
        <v>449.514</v>
      </c>
      <c r="N690" s="72">
        <v>4.53</v>
      </c>
      <c r="O690" s="57">
        <f t="shared" si="132"/>
        <v>4.53</v>
      </c>
      <c r="P690" s="59">
        <f t="shared" si="126"/>
        <v>0.5889</v>
      </c>
      <c r="Q690" s="75">
        <f>F690*O690+表2[[#This Row],[合计暂定数量]]*表2[[#This Row],[税率（13%）]]</f>
        <v>232.914</v>
      </c>
      <c r="R690" s="76">
        <f t="shared" si="127"/>
        <v>4.53</v>
      </c>
      <c r="S690" s="77">
        <f t="shared" si="128"/>
        <v>-5.415</v>
      </c>
    </row>
    <row r="691" s="27" customFormat="1" ht="24" spans="1:19">
      <c r="A691" s="38">
        <f t="shared" si="133"/>
        <v>689</v>
      </c>
      <c r="B691" s="39" t="s">
        <v>784</v>
      </c>
      <c r="C691" s="56" t="s">
        <v>502</v>
      </c>
      <c r="D691" s="39" t="s">
        <v>22</v>
      </c>
      <c r="E691" s="39" t="s">
        <v>785</v>
      </c>
      <c r="F691" s="40">
        <v>4</v>
      </c>
      <c r="G691" s="39" t="s">
        <v>93</v>
      </c>
      <c r="H691" s="41">
        <v>297.375</v>
      </c>
      <c r="I691" s="39">
        <v>306.29</v>
      </c>
      <c r="J691" s="39">
        <v>315.2175</v>
      </c>
      <c r="K691" s="56">
        <v>306.294166666667</v>
      </c>
      <c r="L691" s="39">
        <f t="shared" si="125"/>
        <v>39.8182416666667</v>
      </c>
      <c r="M691" s="39">
        <f>F691*K691+表2[[#This Row],[合计暂定数量]]*表2[[#This Row],[税率（13%）]]</f>
        <v>1384.44963333333</v>
      </c>
      <c r="N691" s="72">
        <v>231.3</v>
      </c>
      <c r="O691" s="57">
        <f t="shared" si="132"/>
        <v>231.3</v>
      </c>
      <c r="P691" s="59">
        <f t="shared" si="126"/>
        <v>30.069</v>
      </c>
      <c r="Q691" s="75">
        <f>F691*O691+表2[[#This Row],[合计暂定数量]]*表2[[#This Row],[税率（13%）]]</f>
        <v>1084.47296666667</v>
      </c>
      <c r="R691" s="76">
        <f t="shared" si="127"/>
        <v>231.3</v>
      </c>
      <c r="S691" s="77">
        <f t="shared" si="128"/>
        <v>-74.9941666666666</v>
      </c>
    </row>
    <row r="692" s="27" customFormat="1" ht="24" spans="1:19">
      <c r="A692" s="38">
        <f t="shared" si="133"/>
        <v>690</v>
      </c>
      <c r="B692" s="39" t="s">
        <v>786</v>
      </c>
      <c r="C692" s="56" t="s">
        <v>502</v>
      </c>
      <c r="D692" s="39" t="s">
        <v>22</v>
      </c>
      <c r="E692" s="39" t="s">
        <v>787</v>
      </c>
      <c r="F692" s="40">
        <v>4</v>
      </c>
      <c r="G692" s="39" t="s">
        <v>93</v>
      </c>
      <c r="H692" s="41">
        <v>594.75</v>
      </c>
      <c r="I692" s="39">
        <v>612.59</v>
      </c>
      <c r="J692" s="39">
        <v>630.435</v>
      </c>
      <c r="K692" s="56">
        <v>612.591666666667</v>
      </c>
      <c r="L692" s="39">
        <f t="shared" si="125"/>
        <v>79.6369166666667</v>
      </c>
      <c r="M692" s="39">
        <f>F692*K692+表2[[#This Row],[合计暂定数量]]*表2[[#This Row],[税率（13%）]]</f>
        <v>2768.91433333333</v>
      </c>
      <c r="N692" s="72">
        <v>679.47</v>
      </c>
      <c r="O692" s="57">
        <f t="shared" si="132"/>
        <v>612.591666666667</v>
      </c>
      <c r="P692" s="59">
        <f t="shared" si="126"/>
        <v>79.6369166666667</v>
      </c>
      <c r="Q692" s="75">
        <f>F692*O692+表2[[#This Row],[合计暂定数量]]*表2[[#This Row],[税率（13%）]]</f>
        <v>2768.91433333333</v>
      </c>
      <c r="R692" s="76">
        <f t="shared" si="127"/>
        <v>0</v>
      </c>
      <c r="S692" s="77">
        <f t="shared" si="128"/>
        <v>66.8783333333333</v>
      </c>
    </row>
    <row r="693" s="27" customFormat="1" spans="1:19">
      <c r="A693" s="38">
        <f t="shared" si="133"/>
        <v>691</v>
      </c>
      <c r="B693" s="39" t="s">
        <v>788</v>
      </c>
      <c r="C693" s="56" t="s">
        <v>502</v>
      </c>
      <c r="D693" s="39" t="s">
        <v>22</v>
      </c>
      <c r="E693" s="39" t="s">
        <v>789</v>
      </c>
      <c r="F693" s="40">
        <v>5</v>
      </c>
      <c r="G693" s="39" t="s">
        <v>93</v>
      </c>
      <c r="H693" s="41">
        <v>99.45</v>
      </c>
      <c r="I693" s="39">
        <v>102.43</v>
      </c>
      <c r="J693" s="39">
        <v>105.417</v>
      </c>
      <c r="K693" s="56">
        <v>102.432333333333</v>
      </c>
      <c r="L693" s="39">
        <f t="shared" si="125"/>
        <v>13.3162033333333</v>
      </c>
      <c r="M693" s="39">
        <f>F693*K693+表2[[#This Row],[合计暂定数量]]*表2[[#This Row],[税率（13%）]]</f>
        <v>578.742683333333</v>
      </c>
      <c r="N693" s="72">
        <v>133.72</v>
      </c>
      <c r="O693" s="57">
        <f t="shared" si="132"/>
        <v>102.432333333333</v>
      </c>
      <c r="P693" s="59">
        <f t="shared" si="126"/>
        <v>13.3162033333333</v>
      </c>
      <c r="Q693" s="75">
        <f>F693*O693+表2[[#This Row],[合计暂定数量]]*表2[[#This Row],[税率（13%）]]</f>
        <v>578.742683333333</v>
      </c>
      <c r="R693" s="76">
        <f t="shared" si="127"/>
        <v>0</v>
      </c>
      <c r="S693" s="77">
        <f t="shared" si="128"/>
        <v>31.2876666666667</v>
      </c>
    </row>
    <row r="694" s="27" customFormat="1" spans="1:19">
      <c r="A694" s="38">
        <f t="shared" si="133"/>
        <v>692</v>
      </c>
      <c r="B694" s="39" t="s">
        <v>790</v>
      </c>
      <c r="C694" s="56" t="s">
        <v>502</v>
      </c>
      <c r="D694" s="39" t="s">
        <v>22</v>
      </c>
      <c r="E694" s="39" t="s">
        <v>791</v>
      </c>
      <c r="F694" s="40">
        <v>5</v>
      </c>
      <c r="G694" s="39" t="s">
        <v>405</v>
      </c>
      <c r="H694" s="41">
        <v>90.675</v>
      </c>
      <c r="I694" s="39">
        <v>93.39</v>
      </c>
      <c r="J694" s="39">
        <v>96.1155</v>
      </c>
      <c r="K694" s="56">
        <v>93.3935</v>
      </c>
      <c r="L694" s="39">
        <f t="shared" si="125"/>
        <v>12.141155</v>
      </c>
      <c r="M694" s="39">
        <f>F694*K694+表2[[#This Row],[合计暂定数量]]*表2[[#This Row],[税率（13%）]]</f>
        <v>527.673275</v>
      </c>
      <c r="N694" s="72">
        <v>87.66</v>
      </c>
      <c r="O694" s="57">
        <f t="shared" si="132"/>
        <v>87.66</v>
      </c>
      <c r="P694" s="59">
        <f t="shared" si="126"/>
        <v>11.3958</v>
      </c>
      <c r="Q694" s="75">
        <f>F694*O694+表2[[#This Row],[合计暂定数量]]*表2[[#This Row],[税率（13%）]]</f>
        <v>499.005775</v>
      </c>
      <c r="R694" s="76">
        <f t="shared" si="127"/>
        <v>87.66</v>
      </c>
      <c r="S694" s="77">
        <f t="shared" si="128"/>
        <v>-5.73350000000001</v>
      </c>
    </row>
    <row r="695" s="27" customFormat="1" spans="1:19">
      <c r="A695" s="38">
        <f t="shared" si="133"/>
        <v>693</v>
      </c>
      <c r="B695" s="39" t="s">
        <v>792</v>
      </c>
      <c r="C695" s="56" t="s">
        <v>502</v>
      </c>
      <c r="D695" s="39" t="s">
        <v>22</v>
      </c>
      <c r="E695" s="39"/>
      <c r="F695" s="40">
        <v>2</v>
      </c>
      <c r="G695" s="39" t="s">
        <v>405</v>
      </c>
      <c r="H695" s="41">
        <v>34.125</v>
      </c>
      <c r="I695" s="39">
        <v>35.14</v>
      </c>
      <c r="J695" s="39">
        <v>36.1725</v>
      </c>
      <c r="K695" s="56">
        <v>35.1458333333333</v>
      </c>
      <c r="L695" s="39">
        <f t="shared" si="125"/>
        <v>4.56895833333333</v>
      </c>
      <c r="M695" s="39">
        <f>F695*K695+表2[[#This Row],[合计暂定数量]]*表2[[#This Row],[税率（13%）]]</f>
        <v>79.4295833333333</v>
      </c>
      <c r="N695" s="72">
        <v>57.83</v>
      </c>
      <c r="O695" s="57">
        <f t="shared" si="132"/>
        <v>35.1458333333333</v>
      </c>
      <c r="P695" s="59">
        <f t="shared" si="126"/>
        <v>4.56895833333333</v>
      </c>
      <c r="Q695" s="75">
        <f>F695*O695+表2[[#This Row],[合计暂定数量]]*表2[[#This Row],[税率（13%）]]</f>
        <v>79.4295833333333</v>
      </c>
      <c r="R695" s="76">
        <f t="shared" si="127"/>
        <v>0</v>
      </c>
      <c r="S695" s="77">
        <f t="shared" si="128"/>
        <v>22.6841666666667</v>
      </c>
    </row>
    <row r="696" s="27" customFormat="1" spans="1:19">
      <c r="A696" s="38">
        <f t="shared" si="133"/>
        <v>694</v>
      </c>
      <c r="B696" s="39" t="s">
        <v>793</v>
      </c>
      <c r="C696" s="56" t="s">
        <v>502</v>
      </c>
      <c r="D696" s="39" t="s">
        <v>22</v>
      </c>
      <c r="E696" s="39"/>
      <c r="F696" s="40">
        <v>7</v>
      </c>
      <c r="G696" s="39" t="s">
        <v>405</v>
      </c>
      <c r="H696" s="41">
        <v>43.875</v>
      </c>
      <c r="I696" s="39">
        <v>45.19</v>
      </c>
      <c r="J696" s="39">
        <v>46.5075</v>
      </c>
      <c r="K696" s="56">
        <v>45.1908333333333</v>
      </c>
      <c r="L696" s="39">
        <f t="shared" si="125"/>
        <v>5.87480833333333</v>
      </c>
      <c r="M696" s="39">
        <f>F696*K696+表2[[#This Row],[合计暂定数量]]*表2[[#This Row],[税率（13%）]]</f>
        <v>357.459491666667</v>
      </c>
      <c r="N696" s="72">
        <v>20.76</v>
      </c>
      <c r="O696" s="57">
        <f t="shared" si="132"/>
        <v>20.76</v>
      </c>
      <c r="P696" s="59">
        <f t="shared" si="126"/>
        <v>2.6988</v>
      </c>
      <c r="Q696" s="75">
        <f>F696*O696+表2[[#This Row],[合计暂定数量]]*表2[[#This Row],[税率（13%）]]</f>
        <v>186.443658333333</v>
      </c>
      <c r="R696" s="76">
        <f t="shared" si="127"/>
        <v>20.76</v>
      </c>
      <c r="S696" s="77">
        <f t="shared" si="128"/>
        <v>-24.4308333333333</v>
      </c>
    </row>
    <row r="697" s="27" customFormat="1" ht="24" spans="1:19">
      <c r="A697" s="38">
        <f t="shared" si="133"/>
        <v>695</v>
      </c>
      <c r="B697" s="39" t="s">
        <v>794</v>
      </c>
      <c r="C697" s="56" t="s">
        <v>502</v>
      </c>
      <c r="D697" s="39" t="s">
        <v>609</v>
      </c>
      <c r="E697" s="39" t="s">
        <v>795</v>
      </c>
      <c r="F697" s="40">
        <v>10</v>
      </c>
      <c r="G697" s="39" t="s">
        <v>405</v>
      </c>
      <c r="H697" s="41">
        <v>131.625</v>
      </c>
      <c r="I697" s="39">
        <v>135.57</v>
      </c>
      <c r="J697" s="39">
        <v>139.5225</v>
      </c>
      <c r="K697" s="56">
        <v>135.5725</v>
      </c>
      <c r="L697" s="39">
        <f t="shared" si="125"/>
        <v>17.624425</v>
      </c>
      <c r="M697" s="39">
        <f>F697*K697+表2[[#This Row],[合计暂定数量]]*表2[[#This Row],[税率（13%）]]</f>
        <v>1531.96925</v>
      </c>
      <c r="N697" s="72">
        <v>138.22</v>
      </c>
      <c r="O697" s="57">
        <f t="shared" si="132"/>
        <v>135.5725</v>
      </c>
      <c r="P697" s="59">
        <f t="shared" si="126"/>
        <v>17.624425</v>
      </c>
      <c r="Q697" s="75">
        <f>F697*O697+表2[[#This Row],[合计暂定数量]]*表2[[#This Row],[税率（13%）]]</f>
        <v>1531.96925</v>
      </c>
      <c r="R697" s="76">
        <f t="shared" si="127"/>
        <v>0</v>
      </c>
      <c r="S697" s="77">
        <f t="shared" si="128"/>
        <v>2.64750000000001</v>
      </c>
    </row>
    <row r="698" s="27" customFormat="1" ht="24" spans="1:19">
      <c r="A698" s="38">
        <f t="shared" ref="A698:A707" si="134">ROW()-2</f>
        <v>696</v>
      </c>
      <c r="B698" s="39" t="s">
        <v>796</v>
      </c>
      <c r="C698" s="56" t="s">
        <v>21</v>
      </c>
      <c r="D698" s="39" t="s">
        <v>609</v>
      </c>
      <c r="E698" s="39" t="s">
        <v>797</v>
      </c>
      <c r="F698" s="40">
        <v>10</v>
      </c>
      <c r="G698" s="39" t="s">
        <v>798</v>
      </c>
      <c r="H698" s="41">
        <v>7.8</v>
      </c>
      <c r="I698" s="39">
        <v>7.8</v>
      </c>
      <c r="J698" s="39">
        <v>8.268</v>
      </c>
      <c r="K698" s="56">
        <v>7.956</v>
      </c>
      <c r="L698" s="39">
        <f t="shared" si="125"/>
        <v>1.03428</v>
      </c>
      <c r="M698" s="39">
        <f>F698*K698+表2[[#This Row],[合计暂定数量]]*表2[[#This Row],[税率（13%）]]</f>
        <v>89.9028</v>
      </c>
      <c r="N698" s="72">
        <v>11.73</v>
      </c>
      <c r="O698" s="57">
        <f t="shared" si="132"/>
        <v>7.956</v>
      </c>
      <c r="P698" s="59">
        <f t="shared" si="126"/>
        <v>1.03428</v>
      </c>
      <c r="Q698" s="75">
        <f>F698*O698+表2[[#This Row],[合计暂定数量]]*表2[[#This Row],[税率（13%）]]</f>
        <v>89.9028</v>
      </c>
      <c r="R698" s="76">
        <f t="shared" si="127"/>
        <v>0</v>
      </c>
      <c r="S698" s="77">
        <f t="shared" si="128"/>
        <v>3.774</v>
      </c>
    </row>
    <row r="699" s="27" customFormat="1" ht="24" spans="1:19">
      <c r="A699" s="38">
        <f t="shared" si="134"/>
        <v>697</v>
      </c>
      <c r="B699" s="39" t="s">
        <v>799</v>
      </c>
      <c r="C699" s="56" t="s">
        <v>21</v>
      </c>
      <c r="D699" s="39" t="s">
        <v>609</v>
      </c>
      <c r="E699" s="39" t="s">
        <v>797</v>
      </c>
      <c r="F699" s="40">
        <v>10</v>
      </c>
      <c r="G699" s="39" t="s">
        <v>798</v>
      </c>
      <c r="H699" s="41">
        <v>7.8</v>
      </c>
      <c r="I699" s="39">
        <v>7.8</v>
      </c>
      <c r="J699" s="39">
        <v>8.268</v>
      </c>
      <c r="K699" s="56">
        <v>7.956</v>
      </c>
      <c r="L699" s="39">
        <f t="shared" si="125"/>
        <v>1.03428</v>
      </c>
      <c r="M699" s="39">
        <f>F699*K699+表2[[#This Row],[合计暂定数量]]*表2[[#This Row],[税率（13%）]]</f>
        <v>89.9028</v>
      </c>
      <c r="N699" s="72">
        <v>13.57</v>
      </c>
      <c r="O699" s="57">
        <f t="shared" si="132"/>
        <v>7.956</v>
      </c>
      <c r="P699" s="59">
        <f t="shared" si="126"/>
        <v>1.03428</v>
      </c>
      <c r="Q699" s="75">
        <f>F699*O699+表2[[#This Row],[合计暂定数量]]*表2[[#This Row],[税率（13%）]]</f>
        <v>89.9028</v>
      </c>
      <c r="R699" s="76">
        <f t="shared" si="127"/>
        <v>0</v>
      </c>
      <c r="S699" s="77">
        <f t="shared" si="128"/>
        <v>5.614</v>
      </c>
    </row>
    <row r="700" s="27" customFormat="1" ht="24" spans="1:19">
      <c r="A700" s="38">
        <f t="shared" si="134"/>
        <v>698</v>
      </c>
      <c r="B700" s="39" t="s">
        <v>800</v>
      </c>
      <c r="C700" s="56" t="s">
        <v>21</v>
      </c>
      <c r="D700" s="39" t="s">
        <v>609</v>
      </c>
      <c r="E700" s="39" t="s">
        <v>801</v>
      </c>
      <c r="F700" s="40">
        <v>5</v>
      </c>
      <c r="G700" s="39" t="s">
        <v>87</v>
      </c>
      <c r="H700" s="41">
        <v>34.125</v>
      </c>
      <c r="I700" s="39">
        <v>35.14</v>
      </c>
      <c r="J700" s="39">
        <v>36.1725</v>
      </c>
      <c r="K700" s="56">
        <v>35.1458333333333</v>
      </c>
      <c r="L700" s="39">
        <f t="shared" si="125"/>
        <v>4.56895833333333</v>
      </c>
      <c r="M700" s="39">
        <f>F700*K700+表2[[#This Row],[合计暂定数量]]*表2[[#This Row],[税率（13%）]]</f>
        <v>198.573958333333</v>
      </c>
      <c r="N700" s="72">
        <v>41.56</v>
      </c>
      <c r="O700" s="57">
        <f t="shared" si="132"/>
        <v>35.1458333333333</v>
      </c>
      <c r="P700" s="59">
        <f t="shared" si="126"/>
        <v>4.56895833333333</v>
      </c>
      <c r="Q700" s="75">
        <f>F700*O700+表2[[#This Row],[合计暂定数量]]*表2[[#This Row],[税率（13%）]]</f>
        <v>198.573958333333</v>
      </c>
      <c r="R700" s="76">
        <f t="shared" si="127"/>
        <v>0</v>
      </c>
      <c r="S700" s="77">
        <f t="shared" si="128"/>
        <v>6.41416666666667</v>
      </c>
    </row>
    <row r="701" s="27" customFormat="1" ht="24" spans="1:19">
      <c r="A701" s="38">
        <f t="shared" si="134"/>
        <v>699</v>
      </c>
      <c r="B701" s="80" t="s">
        <v>802</v>
      </c>
      <c r="C701" s="56" t="s">
        <v>502</v>
      </c>
      <c r="D701" s="39" t="s">
        <v>22</v>
      </c>
      <c r="E701" s="80" t="s">
        <v>803</v>
      </c>
      <c r="F701" s="40">
        <v>5</v>
      </c>
      <c r="G701" s="80" t="s">
        <v>207</v>
      </c>
      <c r="H701" s="41">
        <v>112.125</v>
      </c>
      <c r="I701" s="80">
        <v>115.48</v>
      </c>
      <c r="J701" s="80">
        <v>118.8525</v>
      </c>
      <c r="K701" s="56">
        <v>115.485833333333</v>
      </c>
      <c r="L701" s="39">
        <f t="shared" si="125"/>
        <v>15.0131583333333</v>
      </c>
      <c r="M701" s="39">
        <f>F701*K701+表2[[#This Row],[合计暂定数量]]*表2[[#This Row],[税率（13%）]]</f>
        <v>652.494958333333</v>
      </c>
      <c r="N701" s="72">
        <v>152.68</v>
      </c>
      <c r="O701" s="57">
        <f t="shared" si="132"/>
        <v>115.485833333333</v>
      </c>
      <c r="P701" s="59">
        <f t="shared" si="126"/>
        <v>15.0131583333333</v>
      </c>
      <c r="Q701" s="75">
        <f>F701*O701+表2[[#This Row],[合计暂定数量]]*表2[[#This Row],[税率（13%）]]</f>
        <v>652.494958333333</v>
      </c>
      <c r="R701" s="76">
        <f t="shared" si="127"/>
        <v>0</v>
      </c>
      <c r="S701" s="77">
        <f t="shared" si="128"/>
        <v>37.1941666666667</v>
      </c>
    </row>
    <row r="702" s="27" customFormat="1" spans="1:19">
      <c r="A702" s="38">
        <f t="shared" si="134"/>
        <v>700</v>
      </c>
      <c r="B702" s="39" t="s">
        <v>804</v>
      </c>
      <c r="C702" s="56" t="s">
        <v>502</v>
      </c>
      <c r="D702" s="39" t="s">
        <v>22</v>
      </c>
      <c r="E702" s="39" t="s">
        <v>805</v>
      </c>
      <c r="F702" s="40">
        <v>2</v>
      </c>
      <c r="G702" s="39" t="s">
        <v>57</v>
      </c>
      <c r="H702" s="41">
        <v>131.625</v>
      </c>
      <c r="I702" s="39">
        <v>135.57</v>
      </c>
      <c r="J702" s="39">
        <v>139.5225</v>
      </c>
      <c r="K702" s="56">
        <v>135.5725</v>
      </c>
      <c r="L702" s="39">
        <f t="shared" si="125"/>
        <v>17.624425</v>
      </c>
      <c r="M702" s="39">
        <f>F702*K702+表2[[#This Row],[合计暂定数量]]*表2[[#This Row],[税率（13%）]]</f>
        <v>306.39385</v>
      </c>
      <c r="N702" s="72">
        <v>153.59</v>
      </c>
      <c r="O702" s="57">
        <f t="shared" si="132"/>
        <v>135.5725</v>
      </c>
      <c r="P702" s="59">
        <f t="shared" si="126"/>
        <v>17.624425</v>
      </c>
      <c r="Q702" s="75">
        <f>F702*O702+表2[[#This Row],[合计暂定数量]]*表2[[#This Row],[税率（13%）]]</f>
        <v>306.39385</v>
      </c>
      <c r="R702" s="76">
        <f t="shared" si="127"/>
        <v>0</v>
      </c>
      <c r="S702" s="77">
        <f t="shared" si="128"/>
        <v>18.0175</v>
      </c>
    </row>
    <row r="703" s="27" customFormat="1" spans="1:19">
      <c r="A703" s="38">
        <f t="shared" si="134"/>
        <v>701</v>
      </c>
      <c r="B703" s="39" t="s">
        <v>804</v>
      </c>
      <c r="C703" s="56" t="s">
        <v>502</v>
      </c>
      <c r="D703" s="39" t="s">
        <v>22</v>
      </c>
      <c r="E703" s="39" t="s">
        <v>806</v>
      </c>
      <c r="F703" s="40">
        <v>7</v>
      </c>
      <c r="G703" s="39" t="s">
        <v>57</v>
      </c>
      <c r="H703" s="41">
        <v>180.375</v>
      </c>
      <c r="I703" s="39">
        <v>185.78</v>
      </c>
      <c r="J703" s="39">
        <v>191.1975</v>
      </c>
      <c r="K703" s="56">
        <v>185.784166666667</v>
      </c>
      <c r="L703" s="39">
        <f t="shared" si="125"/>
        <v>24.1519416666667</v>
      </c>
      <c r="M703" s="39">
        <f>F703*K703+表2[[#This Row],[合计暂定数量]]*表2[[#This Row],[税率（13%）]]</f>
        <v>1469.55275833333</v>
      </c>
      <c r="N703" s="72">
        <v>190.66</v>
      </c>
      <c r="O703" s="57">
        <f t="shared" si="132"/>
        <v>185.784166666667</v>
      </c>
      <c r="P703" s="59">
        <f t="shared" si="126"/>
        <v>24.1519416666667</v>
      </c>
      <c r="Q703" s="75">
        <f>F703*O703+表2[[#This Row],[合计暂定数量]]*表2[[#This Row],[税率（13%）]]</f>
        <v>1469.55275833333</v>
      </c>
      <c r="R703" s="76">
        <f t="shared" si="127"/>
        <v>0</v>
      </c>
      <c r="S703" s="77">
        <f t="shared" si="128"/>
        <v>4.87583333333333</v>
      </c>
    </row>
    <row r="704" s="27" customFormat="1" spans="1:19">
      <c r="A704" s="38">
        <f t="shared" si="134"/>
        <v>702</v>
      </c>
      <c r="B704" s="39" t="s">
        <v>807</v>
      </c>
      <c r="C704" s="39" t="s">
        <v>21</v>
      </c>
      <c r="D704" s="39" t="s">
        <v>22</v>
      </c>
      <c r="E704" s="39" t="s">
        <v>808</v>
      </c>
      <c r="F704" s="40">
        <v>8</v>
      </c>
      <c r="G704" s="39" t="s">
        <v>47</v>
      </c>
      <c r="H704" s="41">
        <v>48.75</v>
      </c>
      <c r="I704" s="39">
        <v>50.21</v>
      </c>
      <c r="J704" s="39">
        <v>51.675</v>
      </c>
      <c r="K704" s="56">
        <v>50.2116666666667</v>
      </c>
      <c r="L704" s="39">
        <f t="shared" si="125"/>
        <v>6.52751666666667</v>
      </c>
      <c r="M704" s="39">
        <f>F704*K704+表2[[#This Row],[合计暂定数量]]*表2[[#This Row],[税率（13%）]]</f>
        <v>453.913466666667</v>
      </c>
      <c r="N704" s="72">
        <v>50.6</v>
      </c>
      <c r="O704" s="57">
        <f t="shared" si="132"/>
        <v>50.2116666666667</v>
      </c>
      <c r="P704" s="59">
        <f t="shared" si="126"/>
        <v>6.52751666666667</v>
      </c>
      <c r="Q704" s="75">
        <f>F704*O704+表2[[#This Row],[合计暂定数量]]*表2[[#This Row],[税率（13%）]]</f>
        <v>453.913466666667</v>
      </c>
      <c r="R704" s="76">
        <f t="shared" si="127"/>
        <v>0</v>
      </c>
      <c r="S704" s="77">
        <f t="shared" si="128"/>
        <v>0.388333333333335</v>
      </c>
    </row>
    <row r="705" s="27" customFormat="1" spans="1:19">
      <c r="A705" s="38">
        <f t="shared" si="134"/>
        <v>703</v>
      </c>
      <c r="B705" s="39" t="s">
        <v>807</v>
      </c>
      <c r="C705" s="39" t="s">
        <v>21</v>
      </c>
      <c r="D705" s="39" t="s">
        <v>22</v>
      </c>
      <c r="E705" s="39" t="s">
        <v>809</v>
      </c>
      <c r="F705" s="40">
        <v>8</v>
      </c>
      <c r="G705" s="39" t="s">
        <v>47</v>
      </c>
      <c r="H705" s="41">
        <v>58.5</v>
      </c>
      <c r="I705" s="39">
        <v>60.25</v>
      </c>
      <c r="J705" s="39">
        <v>62.01</v>
      </c>
      <c r="K705" s="56">
        <v>60.2533333333333</v>
      </c>
      <c r="L705" s="39">
        <f t="shared" si="125"/>
        <v>7.83293333333333</v>
      </c>
      <c r="M705" s="39">
        <f>F705*K705+表2[[#This Row],[合计暂定数量]]*表2[[#This Row],[税率（13%）]]</f>
        <v>544.690133333333</v>
      </c>
      <c r="N705" s="72">
        <v>62.32</v>
      </c>
      <c r="O705" s="57">
        <f t="shared" si="132"/>
        <v>60.2533333333333</v>
      </c>
      <c r="P705" s="59">
        <f t="shared" si="126"/>
        <v>7.83293333333333</v>
      </c>
      <c r="Q705" s="75">
        <f>F705*O705+表2[[#This Row],[合计暂定数量]]*表2[[#This Row],[税率（13%）]]</f>
        <v>544.690133333333</v>
      </c>
      <c r="R705" s="76">
        <f t="shared" si="127"/>
        <v>0</v>
      </c>
      <c r="S705" s="77">
        <f t="shared" si="128"/>
        <v>2.06666666666667</v>
      </c>
    </row>
    <row r="706" s="27" customFormat="1" spans="1:19">
      <c r="A706" s="38">
        <f t="shared" si="134"/>
        <v>704</v>
      </c>
      <c r="B706" s="39" t="s">
        <v>807</v>
      </c>
      <c r="C706" s="39" t="s">
        <v>21</v>
      </c>
      <c r="D706" s="39" t="s">
        <v>22</v>
      </c>
      <c r="E706" s="39" t="s">
        <v>810</v>
      </c>
      <c r="F706" s="40">
        <v>8</v>
      </c>
      <c r="G706" s="39" t="s">
        <v>47</v>
      </c>
      <c r="H706" s="41">
        <v>97.5</v>
      </c>
      <c r="I706" s="39">
        <v>100.42</v>
      </c>
      <c r="J706" s="39">
        <v>103.35</v>
      </c>
      <c r="K706" s="56">
        <v>100.423333333333</v>
      </c>
      <c r="L706" s="39">
        <f t="shared" si="125"/>
        <v>13.0550333333333</v>
      </c>
      <c r="M706" s="39">
        <f>F706*K706+表2[[#This Row],[合计暂定数量]]*表2[[#This Row],[税率（13%）]]</f>
        <v>907.826933333333</v>
      </c>
      <c r="N706" s="72">
        <v>116.54</v>
      </c>
      <c r="O706" s="57">
        <f t="shared" si="132"/>
        <v>100.423333333333</v>
      </c>
      <c r="P706" s="59">
        <f t="shared" si="126"/>
        <v>13.0550333333333</v>
      </c>
      <c r="Q706" s="75">
        <f>F706*O706+表2[[#This Row],[合计暂定数量]]*表2[[#This Row],[税率（13%）]]</f>
        <v>907.826933333333</v>
      </c>
      <c r="R706" s="76">
        <f t="shared" si="127"/>
        <v>0</v>
      </c>
      <c r="S706" s="77">
        <f t="shared" si="128"/>
        <v>16.1166666666667</v>
      </c>
    </row>
    <row r="707" s="27" customFormat="1" ht="24" spans="1:19">
      <c r="A707" s="38">
        <f t="shared" si="134"/>
        <v>705</v>
      </c>
      <c r="B707" s="39" t="s">
        <v>811</v>
      </c>
      <c r="C707" s="39" t="s">
        <v>21</v>
      </c>
      <c r="D707" s="39" t="s">
        <v>812</v>
      </c>
      <c r="E707" s="39" t="s">
        <v>813</v>
      </c>
      <c r="F707" s="40">
        <v>3</v>
      </c>
      <c r="G707" s="39" t="s">
        <v>102</v>
      </c>
      <c r="H707" s="41">
        <v>390</v>
      </c>
      <c r="I707" s="39">
        <v>401.7</v>
      </c>
      <c r="J707" s="39">
        <v>413.4</v>
      </c>
      <c r="K707" s="56">
        <v>401.7</v>
      </c>
      <c r="L707" s="39">
        <f t="shared" si="125"/>
        <v>52.221</v>
      </c>
      <c r="M707" s="39">
        <f>F707*K707+表2[[#This Row],[合计暂定数量]]*表2[[#This Row],[税率（13%）]]</f>
        <v>1361.763</v>
      </c>
      <c r="N707" s="72">
        <v>343.79</v>
      </c>
      <c r="O707" s="57">
        <f t="shared" si="132"/>
        <v>343.79</v>
      </c>
      <c r="P707" s="59">
        <f t="shared" si="126"/>
        <v>44.6927</v>
      </c>
      <c r="Q707" s="75">
        <f>F707*O707+表2[[#This Row],[合计暂定数量]]*表2[[#This Row],[税率（13%）]]</f>
        <v>1188.033</v>
      </c>
      <c r="R707" s="76">
        <f t="shared" si="127"/>
        <v>343.79</v>
      </c>
      <c r="S707" s="77">
        <f t="shared" si="128"/>
        <v>-57.91</v>
      </c>
    </row>
    <row r="708" s="27" customFormat="1" ht="24" spans="1:19">
      <c r="A708" s="38">
        <f t="shared" ref="A708:A717" si="135">ROW()-2</f>
        <v>706</v>
      </c>
      <c r="B708" s="39" t="s">
        <v>811</v>
      </c>
      <c r="C708" s="39" t="s">
        <v>21</v>
      </c>
      <c r="D708" s="39" t="s">
        <v>812</v>
      </c>
      <c r="E708" s="39" t="s">
        <v>814</v>
      </c>
      <c r="F708" s="40">
        <v>3</v>
      </c>
      <c r="G708" s="39" t="s">
        <v>102</v>
      </c>
      <c r="H708" s="41">
        <v>375.375</v>
      </c>
      <c r="I708" s="39">
        <v>386.63</v>
      </c>
      <c r="J708" s="39">
        <v>397.8975</v>
      </c>
      <c r="K708" s="56">
        <v>386.634166666667</v>
      </c>
      <c r="L708" s="39">
        <f t="shared" ref="L708:L771" si="136">K708*0.13</f>
        <v>50.2624416666667</v>
      </c>
      <c r="M708" s="39">
        <f>F708*K708+表2[[#This Row],[合计暂定数量]]*表2[[#This Row],[税率（13%）]]</f>
        <v>1310.689825</v>
      </c>
      <c r="N708" s="72">
        <v>383.15</v>
      </c>
      <c r="O708" s="57">
        <f t="shared" si="132"/>
        <v>383.15</v>
      </c>
      <c r="P708" s="59">
        <f t="shared" ref="P708:P771" si="137">O708*0.13</f>
        <v>49.8095</v>
      </c>
      <c r="Q708" s="75">
        <f>F708*O708+表2[[#This Row],[合计暂定数量]]*表2[[#This Row],[税率（13%）]]</f>
        <v>1300.237325</v>
      </c>
      <c r="R708" s="76">
        <f t="shared" ref="R708:R771" si="138">IF(K708&gt;N708,N708,0)</f>
        <v>383.15</v>
      </c>
      <c r="S708" s="77">
        <f t="shared" ref="S708:S771" si="139">N708-K708</f>
        <v>-3.48416666666668</v>
      </c>
    </row>
    <row r="709" s="27" customFormat="1" ht="24" spans="1:19">
      <c r="A709" s="38">
        <f t="shared" si="135"/>
        <v>707</v>
      </c>
      <c r="B709" s="39" t="s">
        <v>815</v>
      </c>
      <c r="C709" s="39" t="s">
        <v>21</v>
      </c>
      <c r="D709" s="39" t="s">
        <v>812</v>
      </c>
      <c r="E709" s="39" t="s">
        <v>816</v>
      </c>
      <c r="F709" s="40">
        <v>4</v>
      </c>
      <c r="G709" s="39" t="s">
        <v>102</v>
      </c>
      <c r="H709" s="41">
        <v>46.8</v>
      </c>
      <c r="I709" s="39">
        <v>48.2</v>
      </c>
      <c r="J709" s="39">
        <v>49.608</v>
      </c>
      <c r="K709" s="56">
        <v>48.2026666666667</v>
      </c>
      <c r="L709" s="39">
        <f t="shared" si="136"/>
        <v>6.26634666666667</v>
      </c>
      <c r="M709" s="39">
        <f>F709*K709+表2[[#This Row],[合计暂定数量]]*表2[[#This Row],[税率（13%）]]</f>
        <v>217.876053333333</v>
      </c>
      <c r="N709" s="72">
        <v>57.83</v>
      </c>
      <c r="O709" s="57">
        <f t="shared" si="132"/>
        <v>48.2026666666667</v>
      </c>
      <c r="P709" s="59">
        <f t="shared" si="137"/>
        <v>6.26634666666667</v>
      </c>
      <c r="Q709" s="75">
        <f>F709*O709+表2[[#This Row],[合计暂定数量]]*表2[[#This Row],[税率（13%）]]</f>
        <v>217.876053333333</v>
      </c>
      <c r="R709" s="76">
        <f t="shared" si="138"/>
        <v>0</v>
      </c>
      <c r="S709" s="77">
        <f t="shared" si="139"/>
        <v>9.62733333333333</v>
      </c>
    </row>
    <row r="710" s="27" customFormat="1" ht="24" spans="1:19">
      <c r="A710" s="38">
        <f t="shared" si="135"/>
        <v>708</v>
      </c>
      <c r="B710" s="39" t="s">
        <v>815</v>
      </c>
      <c r="C710" s="39" t="s">
        <v>21</v>
      </c>
      <c r="D710" s="39" t="s">
        <v>812</v>
      </c>
      <c r="E710" s="39" t="s">
        <v>817</v>
      </c>
      <c r="F710" s="40">
        <v>4</v>
      </c>
      <c r="G710" s="39" t="s">
        <v>102</v>
      </c>
      <c r="H710" s="41">
        <v>54.6</v>
      </c>
      <c r="I710" s="39">
        <v>56.23</v>
      </c>
      <c r="J710" s="39">
        <v>57.876</v>
      </c>
      <c r="K710" s="56">
        <v>56.2353333333333</v>
      </c>
      <c r="L710" s="39">
        <f t="shared" si="136"/>
        <v>7.31059333333333</v>
      </c>
      <c r="M710" s="39">
        <f>F710*K710+表2[[#This Row],[合计暂定数量]]*表2[[#This Row],[税率（13%）]]</f>
        <v>254.183706666667</v>
      </c>
      <c r="N710" s="72">
        <v>62.36</v>
      </c>
      <c r="O710" s="57">
        <f t="shared" si="132"/>
        <v>56.2353333333333</v>
      </c>
      <c r="P710" s="59">
        <f t="shared" si="137"/>
        <v>7.31059333333333</v>
      </c>
      <c r="Q710" s="75">
        <f>F710*O710+表2[[#This Row],[合计暂定数量]]*表2[[#This Row],[税率（13%）]]</f>
        <v>254.183706666667</v>
      </c>
      <c r="R710" s="76">
        <f t="shared" si="138"/>
        <v>0</v>
      </c>
      <c r="S710" s="77">
        <f t="shared" si="139"/>
        <v>6.12466666666667</v>
      </c>
    </row>
    <row r="711" s="27" customFormat="1" ht="24" spans="1:19">
      <c r="A711" s="38">
        <f t="shared" si="135"/>
        <v>709</v>
      </c>
      <c r="B711" s="39" t="s">
        <v>818</v>
      </c>
      <c r="C711" s="39" t="s">
        <v>21</v>
      </c>
      <c r="D711" s="39" t="s">
        <v>812</v>
      </c>
      <c r="E711" s="39" t="s">
        <v>819</v>
      </c>
      <c r="F711" s="40">
        <v>4</v>
      </c>
      <c r="G711" s="39" t="s">
        <v>102</v>
      </c>
      <c r="H711" s="41">
        <v>93.6</v>
      </c>
      <c r="I711" s="39">
        <v>96.4</v>
      </c>
      <c r="J711" s="39">
        <v>99.216</v>
      </c>
      <c r="K711" s="56">
        <v>96.4053333333333</v>
      </c>
      <c r="L711" s="39">
        <f t="shared" si="136"/>
        <v>12.5326933333333</v>
      </c>
      <c r="M711" s="39">
        <f>F711*K711+表2[[#This Row],[合计暂定数量]]*表2[[#This Row],[税率（13%）]]</f>
        <v>435.752106666667</v>
      </c>
      <c r="N711" s="72">
        <v>108.42</v>
      </c>
      <c r="O711" s="57">
        <f t="shared" si="132"/>
        <v>96.4053333333333</v>
      </c>
      <c r="P711" s="59">
        <f t="shared" si="137"/>
        <v>12.5326933333333</v>
      </c>
      <c r="Q711" s="75">
        <f>F711*O711+表2[[#This Row],[合计暂定数量]]*表2[[#This Row],[税率（13%）]]</f>
        <v>435.752106666667</v>
      </c>
      <c r="R711" s="76">
        <f t="shared" si="138"/>
        <v>0</v>
      </c>
      <c r="S711" s="77">
        <f t="shared" si="139"/>
        <v>12.0146666666667</v>
      </c>
    </row>
    <row r="712" s="27" customFormat="1" ht="24" spans="1:19">
      <c r="A712" s="38">
        <f t="shared" si="135"/>
        <v>710</v>
      </c>
      <c r="B712" s="39" t="s">
        <v>818</v>
      </c>
      <c r="C712" s="39" t="s">
        <v>21</v>
      </c>
      <c r="D712" s="39" t="s">
        <v>812</v>
      </c>
      <c r="E712" s="39" t="s">
        <v>820</v>
      </c>
      <c r="F712" s="40">
        <v>4</v>
      </c>
      <c r="G712" s="39" t="s">
        <v>102</v>
      </c>
      <c r="H712" s="41">
        <v>109.2</v>
      </c>
      <c r="I712" s="39">
        <v>112.47</v>
      </c>
      <c r="J712" s="39">
        <v>115.752</v>
      </c>
      <c r="K712" s="56">
        <v>112.474</v>
      </c>
      <c r="L712" s="39">
        <f t="shared" si="136"/>
        <v>14.62162</v>
      </c>
      <c r="M712" s="39">
        <f>F712*K712+表2[[#This Row],[合计暂定数量]]*表2[[#This Row],[税率（13%）]]</f>
        <v>508.38248</v>
      </c>
      <c r="N712" s="72">
        <v>103</v>
      </c>
      <c r="O712" s="57">
        <f t="shared" si="132"/>
        <v>103</v>
      </c>
      <c r="P712" s="59">
        <f t="shared" si="137"/>
        <v>13.39</v>
      </c>
      <c r="Q712" s="75">
        <f>F712*O712+表2[[#This Row],[合计暂定数量]]*表2[[#This Row],[税率（13%）]]</f>
        <v>470.48648</v>
      </c>
      <c r="R712" s="76">
        <f t="shared" si="138"/>
        <v>103</v>
      </c>
      <c r="S712" s="77">
        <f t="shared" si="139"/>
        <v>-9.474</v>
      </c>
    </row>
    <row r="713" s="27" customFormat="1" ht="24" spans="1:19">
      <c r="A713" s="38">
        <f t="shared" si="135"/>
        <v>711</v>
      </c>
      <c r="B713" s="39" t="s">
        <v>821</v>
      </c>
      <c r="C713" s="39" t="s">
        <v>21</v>
      </c>
      <c r="D713" s="39" t="s">
        <v>812</v>
      </c>
      <c r="E713" s="39" t="s">
        <v>822</v>
      </c>
      <c r="F713" s="40">
        <v>2</v>
      </c>
      <c r="G713" s="39" t="s">
        <v>102</v>
      </c>
      <c r="H713" s="41">
        <v>107.25</v>
      </c>
      <c r="I713" s="39">
        <v>110.46</v>
      </c>
      <c r="J713" s="39">
        <v>113.685</v>
      </c>
      <c r="K713" s="56">
        <v>110.465</v>
      </c>
      <c r="L713" s="39">
        <f t="shared" si="136"/>
        <v>14.36045</v>
      </c>
      <c r="M713" s="39">
        <f>F713*K713+表2[[#This Row],[合计暂定数量]]*表2[[#This Row],[税率（13%）]]</f>
        <v>249.6509</v>
      </c>
      <c r="N713" s="72">
        <v>119.29</v>
      </c>
      <c r="O713" s="57">
        <f t="shared" si="132"/>
        <v>110.465</v>
      </c>
      <c r="P713" s="59">
        <f t="shared" si="137"/>
        <v>14.36045</v>
      </c>
      <c r="Q713" s="75">
        <f>F713*O713+表2[[#This Row],[合计暂定数量]]*表2[[#This Row],[税率（13%）]]</f>
        <v>249.6509</v>
      </c>
      <c r="R713" s="76">
        <f t="shared" si="138"/>
        <v>0</v>
      </c>
      <c r="S713" s="77">
        <f t="shared" si="139"/>
        <v>8.82500000000002</v>
      </c>
    </row>
    <row r="714" s="27" customFormat="1" spans="1:19">
      <c r="A714" s="38">
        <f t="shared" si="135"/>
        <v>712</v>
      </c>
      <c r="B714" s="39" t="s">
        <v>823</v>
      </c>
      <c r="C714" s="39" t="s">
        <v>21</v>
      </c>
      <c r="D714" s="39" t="s">
        <v>22</v>
      </c>
      <c r="E714" s="39" t="s">
        <v>824</v>
      </c>
      <c r="F714" s="40">
        <v>20</v>
      </c>
      <c r="G714" s="39" t="s">
        <v>57</v>
      </c>
      <c r="H714" s="41">
        <v>4.875</v>
      </c>
      <c r="I714" s="39">
        <v>4.875</v>
      </c>
      <c r="J714" s="39">
        <v>5.1675</v>
      </c>
      <c r="K714" s="56">
        <v>4.9725</v>
      </c>
      <c r="L714" s="39">
        <f t="shared" si="136"/>
        <v>0.646425</v>
      </c>
      <c r="M714" s="39">
        <f>F714*K714+表2[[#This Row],[合计暂定数量]]*表2[[#This Row],[税率（13%）]]</f>
        <v>112.3785</v>
      </c>
      <c r="N714" s="72">
        <v>3.61</v>
      </c>
      <c r="O714" s="57">
        <f t="shared" si="132"/>
        <v>3.61</v>
      </c>
      <c r="P714" s="59">
        <f t="shared" si="137"/>
        <v>0.4693</v>
      </c>
      <c r="Q714" s="75">
        <f>F714*O714+表2[[#This Row],[合计暂定数量]]*表2[[#This Row],[税率（13%）]]</f>
        <v>85.1285</v>
      </c>
      <c r="R714" s="76">
        <f t="shared" si="138"/>
        <v>3.61</v>
      </c>
      <c r="S714" s="77">
        <f t="shared" si="139"/>
        <v>-1.3625</v>
      </c>
    </row>
    <row r="715" s="27" customFormat="1" spans="1:19">
      <c r="A715" s="38">
        <f t="shared" si="135"/>
        <v>713</v>
      </c>
      <c r="B715" s="39" t="s">
        <v>825</v>
      </c>
      <c r="C715" s="39" t="s">
        <v>21</v>
      </c>
      <c r="D715" s="39" t="s">
        <v>22</v>
      </c>
      <c r="E715" s="39" t="s">
        <v>826</v>
      </c>
      <c r="F715" s="40">
        <v>40</v>
      </c>
      <c r="G715" s="39" t="s">
        <v>34</v>
      </c>
      <c r="H715" s="41">
        <v>2.925</v>
      </c>
      <c r="I715" s="39">
        <v>2.925</v>
      </c>
      <c r="J715" s="39">
        <v>3.1005</v>
      </c>
      <c r="K715" s="56">
        <v>2.9835</v>
      </c>
      <c r="L715" s="39">
        <f t="shared" si="136"/>
        <v>0.387855</v>
      </c>
      <c r="M715" s="39">
        <f>F715*K715+表2[[#This Row],[合计暂定数量]]*表2[[#This Row],[税率（13%）]]</f>
        <v>134.8542</v>
      </c>
      <c r="N715" s="72">
        <v>3.61</v>
      </c>
      <c r="O715" s="57">
        <f t="shared" si="132"/>
        <v>2.9835</v>
      </c>
      <c r="P715" s="59">
        <f t="shared" si="137"/>
        <v>0.387855</v>
      </c>
      <c r="Q715" s="75">
        <f>F715*O715+表2[[#This Row],[合计暂定数量]]*表2[[#This Row],[税率（13%）]]</f>
        <v>134.8542</v>
      </c>
      <c r="R715" s="76">
        <f t="shared" si="138"/>
        <v>0</v>
      </c>
      <c r="S715" s="77">
        <f t="shared" si="139"/>
        <v>0.6265</v>
      </c>
    </row>
    <row r="716" s="27" customFormat="1" spans="1:19">
      <c r="A716" s="38">
        <f t="shared" si="135"/>
        <v>714</v>
      </c>
      <c r="B716" s="39" t="s">
        <v>825</v>
      </c>
      <c r="C716" s="39" t="s">
        <v>21</v>
      </c>
      <c r="D716" s="39" t="s">
        <v>22</v>
      </c>
      <c r="E716" s="39" t="s">
        <v>827</v>
      </c>
      <c r="F716" s="40">
        <v>40</v>
      </c>
      <c r="G716" s="39" t="s">
        <v>34</v>
      </c>
      <c r="H716" s="41">
        <v>2.925</v>
      </c>
      <c r="I716" s="39">
        <v>2.925</v>
      </c>
      <c r="J716" s="39">
        <v>3.1005</v>
      </c>
      <c r="K716" s="56">
        <v>2.9835</v>
      </c>
      <c r="L716" s="39">
        <f t="shared" si="136"/>
        <v>0.387855</v>
      </c>
      <c r="M716" s="39">
        <f>F716*K716+表2[[#This Row],[合计暂定数量]]*表2[[#This Row],[税率（13%）]]</f>
        <v>134.8542</v>
      </c>
      <c r="N716" s="72">
        <v>3.61</v>
      </c>
      <c r="O716" s="57">
        <f t="shared" si="132"/>
        <v>2.9835</v>
      </c>
      <c r="P716" s="59">
        <f t="shared" si="137"/>
        <v>0.387855</v>
      </c>
      <c r="Q716" s="75">
        <f>F716*O716+表2[[#This Row],[合计暂定数量]]*表2[[#This Row],[税率（13%）]]</f>
        <v>134.8542</v>
      </c>
      <c r="R716" s="76">
        <f t="shared" si="138"/>
        <v>0</v>
      </c>
      <c r="S716" s="77">
        <f t="shared" si="139"/>
        <v>0.6265</v>
      </c>
    </row>
    <row r="717" s="27" customFormat="1" spans="1:19">
      <c r="A717" s="38">
        <f t="shared" si="135"/>
        <v>715</v>
      </c>
      <c r="B717" s="39" t="s">
        <v>825</v>
      </c>
      <c r="C717" s="39" t="s">
        <v>21</v>
      </c>
      <c r="D717" s="39" t="s">
        <v>22</v>
      </c>
      <c r="E717" s="39" t="s">
        <v>828</v>
      </c>
      <c r="F717" s="40">
        <v>40</v>
      </c>
      <c r="G717" s="39" t="s">
        <v>34</v>
      </c>
      <c r="H717" s="41">
        <v>2.925</v>
      </c>
      <c r="I717" s="39">
        <v>2.925</v>
      </c>
      <c r="J717" s="39">
        <v>3.1005</v>
      </c>
      <c r="K717" s="56">
        <v>2.9835</v>
      </c>
      <c r="L717" s="39">
        <f t="shared" si="136"/>
        <v>0.387855</v>
      </c>
      <c r="M717" s="39">
        <f>F717*K717+表2[[#This Row],[合计暂定数量]]*表2[[#This Row],[税率（13%）]]</f>
        <v>134.8542</v>
      </c>
      <c r="N717" s="72">
        <v>3.61</v>
      </c>
      <c r="O717" s="57">
        <f t="shared" si="132"/>
        <v>2.9835</v>
      </c>
      <c r="P717" s="59">
        <f t="shared" si="137"/>
        <v>0.387855</v>
      </c>
      <c r="Q717" s="75">
        <f>F717*O717+表2[[#This Row],[合计暂定数量]]*表2[[#This Row],[税率（13%）]]</f>
        <v>134.8542</v>
      </c>
      <c r="R717" s="76">
        <f t="shared" si="138"/>
        <v>0</v>
      </c>
      <c r="S717" s="77">
        <f t="shared" si="139"/>
        <v>0.6265</v>
      </c>
    </row>
    <row r="718" s="27" customFormat="1" spans="1:19">
      <c r="A718" s="38">
        <f t="shared" ref="A718:A727" si="140">ROW()-2</f>
        <v>716</v>
      </c>
      <c r="B718" s="39" t="s">
        <v>829</v>
      </c>
      <c r="C718" s="56" t="s">
        <v>502</v>
      </c>
      <c r="D718" s="39" t="s">
        <v>22</v>
      </c>
      <c r="E718" s="39" t="s">
        <v>830</v>
      </c>
      <c r="F718" s="40">
        <v>1</v>
      </c>
      <c r="G718" s="39" t="s">
        <v>767</v>
      </c>
      <c r="H718" s="41">
        <v>120.9</v>
      </c>
      <c r="I718" s="39">
        <v>124.52</v>
      </c>
      <c r="J718" s="39">
        <v>128.154</v>
      </c>
      <c r="K718" s="56">
        <v>124.524666666667</v>
      </c>
      <c r="L718" s="39">
        <f t="shared" si="136"/>
        <v>16.1882066666667</v>
      </c>
      <c r="M718" s="39">
        <f>F718*K718+表2[[#This Row],[合计暂定数量]]*表2[[#This Row],[税率（13%）]]</f>
        <v>140.712873333333</v>
      </c>
      <c r="N718" s="72">
        <v>94.88</v>
      </c>
      <c r="O718" s="57">
        <f t="shared" si="132"/>
        <v>94.88</v>
      </c>
      <c r="P718" s="59">
        <f t="shared" si="137"/>
        <v>12.3344</v>
      </c>
      <c r="Q718" s="75">
        <f>F718*O718+表2[[#This Row],[合计暂定数量]]*表2[[#This Row],[税率（13%）]]</f>
        <v>111.068206666667</v>
      </c>
      <c r="R718" s="76">
        <f t="shared" si="138"/>
        <v>94.88</v>
      </c>
      <c r="S718" s="77">
        <f t="shared" si="139"/>
        <v>-29.6446666666667</v>
      </c>
    </row>
    <row r="719" s="27" customFormat="1" spans="1:19">
      <c r="A719" s="38">
        <f t="shared" si="140"/>
        <v>717</v>
      </c>
      <c r="B719" s="39" t="s">
        <v>829</v>
      </c>
      <c r="C719" s="56" t="s">
        <v>502</v>
      </c>
      <c r="D719" s="39" t="s">
        <v>22</v>
      </c>
      <c r="E719" s="39" t="s">
        <v>831</v>
      </c>
      <c r="F719" s="40">
        <v>1</v>
      </c>
      <c r="G719" s="39" t="s">
        <v>767</v>
      </c>
      <c r="H719" s="41">
        <v>139.425</v>
      </c>
      <c r="I719" s="39">
        <v>143.6</v>
      </c>
      <c r="J719" s="39">
        <v>147.7905</v>
      </c>
      <c r="K719" s="56">
        <v>143.605166666667</v>
      </c>
      <c r="L719" s="39">
        <f t="shared" si="136"/>
        <v>18.6686716666667</v>
      </c>
      <c r="M719" s="39">
        <f>F719*K719+表2[[#This Row],[合计暂定数量]]*表2[[#This Row],[税率（13%）]]</f>
        <v>162.273838333333</v>
      </c>
      <c r="N719" s="72">
        <v>123.8</v>
      </c>
      <c r="O719" s="57">
        <f t="shared" si="132"/>
        <v>123.8</v>
      </c>
      <c r="P719" s="59">
        <f t="shared" si="137"/>
        <v>16.094</v>
      </c>
      <c r="Q719" s="75">
        <f>F719*O719+表2[[#This Row],[合计暂定数量]]*表2[[#This Row],[税率（13%）]]</f>
        <v>142.468671666667</v>
      </c>
      <c r="R719" s="76">
        <f t="shared" si="138"/>
        <v>123.8</v>
      </c>
      <c r="S719" s="77">
        <f t="shared" si="139"/>
        <v>-19.8051666666667</v>
      </c>
    </row>
    <row r="720" s="27" customFormat="1" spans="1:19">
      <c r="A720" s="38">
        <f t="shared" si="140"/>
        <v>718</v>
      </c>
      <c r="B720" s="39" t="s">
        <v>829</v>
      </c>
      <c r="C720" s="56" t="s">
        <v>502</v>
      </c>
      <c r="D720" s="39" t="s">
        <v>22</v>
      </c>
      <c r="E720" s="39" t="s">
        <v>832</v>
      </c>
      <c r="F720" s="40">
        <v>2</v>
      </c>
      <c r="G720" s="39" t="s">
        <v>767</v>
      </c>
      <c r="H720" s="41">
        <v>160.875</v>
      </c>
      <c r="I720" s="39">
        <v>165.7</v>
      </c>
      <c r="J720" s="39">
        <v>170.5275</v>
      </c>
      <c r="K720" s="56">
        <v>165.700833333333</v>
      </c>
      <c r="L720" s="39">
        <f t="shared" si="136"/>
        <v>21.5411083333333</v>
      </c>
      <c r="M720" s="39">
        <f>F720*K720+表2[[#This Row],[合计暂定数量]]*表2[[#This Row],[税率（13%）]]</f>
        <v>374.483883333333</v>
      </c>
      <c r="N720" s="72">
        <v>142.72</v>
      </c>
      <c r="O720" s="57">
        <f t="shared" si="132"/>
        <v>142.72</v>
      </c>
      <c r="P720" s="59">
        <f t="shared" si="137"/>
        <v>18.5536</v>
      </c>
      <c r="Q720" s="75">
        <f>F720*O720+表2[[#This Row],[合计暂定数量]]*表2[[#This Row],[税率（13%）]]</f>
        <v>328.522216666667</v>
      </c>
      <c r="R720" s="76">
        <f t="shared" si="138"/>
        <v>142.72</v>
      </c>
      <c r="S720" s="77">
        <f t="shared" si="139"/>
        <v>-22.9808333333333</v>
      </c>
    </row>
    <row r="721" s="27" customFormat="1" spans="1:19">
      <c r="A721" s="38">
        <f t="shared" si="140"/>
        <v>719</v>
      </c>
      <c r="B721" s="39" t="s">
        <v>833</v>
      </c>
      <c r="C721" s="56" t="s">
        <v>502</v>
      </c>
      <c r="D721" s="39" t="s">
        <v>834</v>
      </c>
      <c r="E721" s="39" t="s">
        <v>835</v>
      </c>
      <c r="F721" s="40">
        <v>1</v>
      </c>
      <c r="G721" s="39" t="s">
        <v>767</v>
      </c>
      <c r="H721" s="41">
        <v>711.75</v>
      </c>
      <c r="I721" s="39">
        <v>733.1</v>
      </c>
      <c r="J721" s="39">
        <v>754.455</v>
      </c>
      <c r="K721" s="56">
        <v>733.101666666667</v>
      </c>
      <c r="L721" s="39">
        <f t="shared" si="136"/>
        <v>95.3032166666667</v>
      </c>
      <c r="M721" s="39">
        <f>F721*K721+表2[[#This Row],[合计暂定数量]]*表2[[#This Row],[税率（13%）]]</f>
        <v>828.404883333333</v>
      </c>
      <c r="N721" s="72">
        <v>523.11</v>
      </c>
      <c r="O721" s="57">
        <f t="shared" si="132"/>
        <v>523.11</v>
      </c>
      <c r="P721" s="59">
        <f t="shared" si="137"/>
        <v>68.0043</v>
      </c>
      <c r="Q721" s="75">
        <f>F721*O721+表2[[#This Row],[合计暂定数量]]*表2[[#This Row],[税率（13%）]]</f>
        <v>618.413216666667</v>
      </c>
      <c r="R721" s="76">
        <f t="shared" si="138"/>
        <v>523.11</v>
      </c>
      <c r="S721" s="77">
        <f t="shared" si="139"/>
        <v>-209.991666666667</v>
      </c>
    </row>
    <row r="722" s="27" customFormat="1" spans="1:19">
      <c r="A722" s="38">
        <f t="shared" si="140"/>
        <v>720</v>
      </c>
      <c r="B722" s="39" t="s">
        <v>833</v>
      </c>
      <c r="C722" s="56" t="s">
        <v>502</v>
      </c>
      <c r="D722" s="39" t="s">
        <v>834</v>
      </c>
      <c r="E722" s="39" t="s">
        <v>836</v>
      </c>
      <c r="F722" s="40">
        <v>1</v>
      </c>
      <c r="G722" s="39" t="s">
        <v>767</v>
      </c>
      <c r="H722" s="41">
        <v>955.5</v>
      </c>
      <c r="I722" s="39">
        <v>984.16</v>
      </c>
      <c r="J722" s="39">
        <v>1012.83</v>
      </c>
      <c r="K722" s="56">
        <v>984.163333333333</v>
      </c>
      <c r="L722" s="39">
        <f t="shared" si="136"/>
        <v>127.941233333333</v>
      </c>
      <c r="M722" s="39">
        <f>F722*K722+表2[[#This Row],[合计暂定数量]]*表2[[#This Row],[税率（13%）]]</f>
        <v>1112.10456666667</v>
      </c>
      <c r="N722" s="72">
        <v>754.44</v>
      </c>
      <c r="O722" s="57">
        <f t="shared" si="132"/>
        <v>754.44</v>
      </c>
      <c r="P722" s="59">
        <f t="shared" si="137"/>
        <v>98.0772</v>
      </c>
      <c r="Q722" s="75">
        <f>F722*O722+表2[[#This Row],[合计暂定数量]]*表2[[#This Row],[税率（13%）]]</f>
        <v>882.381233333333</v>
      </c>
      <c r="R722" s="76">
        <f t="shared" si="138"/>
        <v>754.44</v>
      </c>
      <c r="S722" s="77">
        <f t="shared" si="139"/>
        <v>-229.723333333333</v>
      </c>
    </row>
    <row r="723" s="27" customFormat="1" spans="1:19">
      <c r="A723" s="38">
        <f t="shared" si="140"/>
        <v>721</v>
      </c>
      <c r="B723" s="39" t="s">
        <v>833</v>
      </c>
      <c r="C723" s="56" t="s">
        <v>502</v>
      </c>
      <c r="D723" s="39" t="s">
        <v>834</v>
      </c>
      <c r="E723" s="39" t="s">
        <v>837</v>
      </c>
      <c r="F723" s="40">
        <v>1</v>
      </c>
      <c r="G723" s="39" t="s">
        <v>767</v>
      </c>
      <c r="H723" s="41">
        <v>1296.75</v>
      </c>
      <c r="I723" s="39">
        <v>1335.65</v>
      </c>
      <c r="J723" s="39">
        <v>1374.555</v>
      </c>
      <c r="K723" s="56">
        <v>1335.65166666667</v>
      </c>
      <c r="L723" s="39">
        <f t="shared" si="136"/>
        <v>173.634716666667</v>
      </c>
      <c r="M723" s="39">
        <f>F723*K723+表2[[#This Row],[合计暂定数量]]*表2[[#This Row],[税率（13%）]]</f>
        <v>1509.28638333333</v>
      </c>
      <c r="N723" s="72">
        <v>924.27</v>
      </c>
      <c r="O723" s="57">
        <f t="shared" si="132"/>
        <v>924.27</v>
      </c>
      <c r="P723" s="59">
        <f t="shared" si="137"/>
        <v>120.1551</v>
      </c>
      <c r="Q723" s="75">
        <f>F723*O723+表2[[#This Row],[合计暂定数量]]*表2[[#This Row],[税率（13%）]]</f>
        <v>1097.90471666667</v>
      </c>
      <c r="R723" s="76">
        <f t="shared" si="138"/>
        <v>924.27</v>
      </c>
      <c r="S723" s="77">
        <f t="shared" si="139"/>
        <v>-411.381666666667</v>
      </c>
    </row>
    <row r="724" s="27" customFormat="1" spans="1:19">
      <c r="A724" s="38">
        <f t="shared" si="140"/>
        <v>722</v>
      </c>
      <c r="B724" s="39" t="s">
        <v>833</v>
      </c>
      <c r="C724" s="56" t="s">
        <v>502</v>
      </c>
      <c r="D724" s="39" t="s">
        <v>834</v>
      </c>
      <c r="E724" s="39" t="s">
        <v>838</v>
      </c>
      <c r="F724" s="40">
        <v>1</v>
      </c>
      <c r="G724" s="39" t="s">
        <v>767</v>
      </c>
      <c r="H724" s="41">
        <v>1579.5</v>
      </c>
      <c r="I724" s="39">
        <v>1626.88</v>
      </c>
      <c r="J724" s="39">
        <v>1674.27</v>
      </c>
      <c r="K724" s="56">
        <v>1626.88333333333</v>
      </c>
      <c r="L724" s="39">
        <f t="shared" si="136"/>
        <v>211.494833333333</v>
      </c>
      <c r="M724" s="39">
        <f>F724*K724+表2[[#This Row],[合计暂定数量]]*表2[[#This Row],[税率（13%）]]</f>
        <v>1838.37816666667</v>
      </c>
      <c r="N724" s="72">
        <v>1207.08</v>
      </c>
      <c r="O724" s="57">
        <f t="shared" si="132"/>
        <v>1207.08</v>
      </c>
      <c r="P724" s="59">
        <f t="shared" si="137"/>
        <v>156.9204</v>
      </c>
      <c r="Q724" s="75">
        <f>F724*O724+表2[[#This Row],[合计暂定数量]]*表2[[#This Row],[税率（13%）]]</f>
        <v>1418.57483333333</v>
      </c>
      <c r="R724" s="76">
        <f t="shared" si="138"/>
        <v>1207.08</v>
      </c>
      <c r="S724" s="77">
        <f t="shared" si="139"/>
        <v>-419.803333333333</v>
      </c>
    </row>
    <row r="725" s="27" customFormat="1" spans="1:19">
      <c r="A725" s="38">
        <f t="shared" si="140"/>
        <v>723</v>
      </c>
      <c r="B725" s="39" t="s">
        <v>839</v>
      </c>
      <c r="C725" s="56" t="s">
        <v>502</v>
      </c>
      <c r="D725" s="39" t="s">
        <v>22</v>
      </c>
      <c r="E725" s="39" t="s">
        <v>244</v>
      </c>
      <c r="F725" s="40">
        <v>4</v>
      </c>
      <c r="G725" s="39" t="s">
        <v>207</v>
      </c>
      <c r="H725" s="41">
        <v>21.45</v>
      </c>
      <c r="I725" s="39">
        <v>22.09</v>
      </c>
      <c r="J725" s="39">
        <v>22.737</v>
      </c>
      <c r="K725" s="56">
        <v>22.0923333333333</v>
      </c>
      <c r="L725" s="39">
        <f t="shared" si="136"/>
        <v>2.87200333333333</v>
      </c>
      <c r="M725" s="39">
        <f>F725*K725+表2[[#This Row],[合计暂定数量]]*表2[[#This Row],[税率（13%）]]</f>
        <v>99.8573466666667</v>
      </c>
      <c r="N725" s="72">
        <v>24.38</v>
      </c>
      <c r="O725" s="57">
        <f t="shared" si="132"/>
        <v>22.0923333333333</v>
      </c>
      <c r="P725" s="59">
        <f t="shared" si="137"/>
        <v>2.87200333333333</v>
      </c>
      <c r="Q725" s="75">
        <f>F725*O725+表2[[#This Row],[合计暂定数量]]*表2[[#This Row],[税率（13%）]]</f>
        <v>99.8573466666667</v>
      </c>
      <c r="R725" s="76">
        <f t="shared" si="138"/>
        <v>0</v>
      </c>
      <c r="S725" s="77">
        <f t="shared" si="139"/>
        <v>2.28766666666667</v>
      </c>
    </row>
    <row r="726" s="27" customFormat="1" spans="1:19">
      <c r="A726" s="38">
        <f t="shared" si="140"/>
        <v>724</v>
      </c>
      <c r="B726" s="39" t="s">
        <v>839</v>
      </c>
      <c r="C726" s="56" t="s">
        <v>502</v>
      </c>
      <c r="D726" s="39" t="s">
        <v>22</v>
      </c>
      <c r="E726" s="39" t="s">
        <v>245</v>
      </c>
      <c r="F726" s="40">
        <v>4</v>
      </c>
      <c r="G726" s="39" t="s">
        <v>207</v>
      </c>
      <c r="H726" s="41">
        <v>29.25</v>
      </c>
      <c r="I726" s="39">
        <v>30.12</v>
      </c>
      <c r="J726" s="39">
        <v>31.005</v>
      </c>
      <c r="K726" s="56">
        <v>30.125</v>
      </c>
      <c r="L726" s="39">
        <f t="shared" si="136"/>
        <v>3.91625</v>
      </c>
      <c r="M726" s="39">
        <f>F726*K726+表2[[#This Row],[合计暂定数量]]*表2[[#This Row],[税率（13%）]]</f>
        <v>136.165</v>
      </c>
      <c r="N726" s="72">
        <v>37.06</v>
      </c>
      <c r="O726" s="57">
        <f t="shared" si="132"/>
        <v>30.125</v>
      </c>
      <c r="P726" s="59">
        <f t="shared" si="137"/>
        <v>3.91625</v>
      </c>
      <c r="Q726" s="75">
        <f>F726*O726+表2[[#This Row],[合计暂定数量]]*表2[[#This Row],[税率（13%）]]</f>
        <v>136.165</v>
      </c>
      <c r="R726" s="76">
        <f t="shared" si="138"/>
        <v>0</v>
      </c>
      <c r="S726" s="77">
        <f t="shared" si="139"/>
        <v>6.935</v>
      </c>
    </row>
    <row r="727" s="27" customFormat="1" spans="1:19">
      <c r="A727" s="38">
        <f t="shared" si="140"/>
        <v>725</v>
      </c>
      <c r="B727" s="39" t="s">
        <v>839</v>
      </c>
      <c r="C727" s="56" t="s">
        <v>502</v>
      </c>
      <c r="D727" s="39" t="s">
        <v>22</v>
      </c>
      <c r="E727" s="39" t="s">
        <v>577</v>
      </c>
      <c r="F727" s="40">
        <v>4</v>
      </c>
      <c r="G727" s="39" t="s">
        <v>207</v>
      </c>
      <c r="H727" s="41">
        <v>41.925</v>
      </c>
      <c r="I727" s="39">
        <v>43.18</v>
      </c>
      <c r="J727" s="39">
        <v>44.4405</v>
      </c>
      <c r="K727" s="56">
        <v>43.1818333333333</v>
      </c>
      <c r="L727" s="39">
        <f t="shared" si="136"/>
        <v>5.61363833333333</v>
      </c>
      <c r="M727" s="39">
        <f>F727*K727+表2[[#This Row],[合计暂定数量]]*表2[[#This Row],[税率（13%）]]</f>
        <v>195.181886666667</v>
      </c>
      <c r="N727" s="72">
        <v>48.79</v>
      </c>
      <c r="O727" s="57">
        <f t="shared" si="132"/>
        <v>43.1818333333333</v>
      </c>
      <c r="P727" s="59">
        <f t="shared" si="137"/>
        <v>5.61363833333333</v>
      </c>
      <c r="Q727" s="75">
        <f>F727*O727+表2[[#This Row],[合计暂定数量]]*表2[[#This Row],[税率（13%）]]</f>
        <v>195.181886666667</v>
      </c>
      <c r="R727" s="76">
        <f t="shared" si="138"/>
        <v>0</v>
      </c>
      <c r="S727" s="77">
        <f t="shared" si="139"/>
        <v>5.60816666666666</v>
      </c>
    </row>
    <row r="728" s="27" customFormat="1" spans="1:19">
      <c r="A728" s="38">
        <f t="shared" ref="A728:A745" si="141">ROW()-2</f>
        <v>726</v>
      </c>
      <c r="B728" s="39" t="s">
        <v>839</v>
      </c>
      <c r="C728" s="56" t="s">
        <v>502</v>
      </c>
      <c r="D728" s="39" t="s">
        <v>22</v>
      </c>
      <c r="E728" s="39" t="s">
        <v>578</v>
      </c>
      <c r="F728" s="40">
        <v>4</v>
      </c>
      <c r="G728" s="39" t="s">
        <v>207</v>
      </c>
      <c r="H728" s="41">
        <v>68.25</v>
      </c>
      <c r="I728" s="39">
        <v>70.29</v>
      </c>
      <c r="J728" s="39">
        <v>72.345</v>
      </c>
      <c r="K728" s="56">
        <v>70.295</v>
      </c>
      <c r="L728" s="39">
        <f t="shared" si="136"/>
        <v>9.13835</v>
      </c>
      <c r="M728" s="39">
        <f>F728*K728+表2[[#This Row],[合计暂定数量]]*表2[[#This Row],[税率（13%）]]</f>
        <v>317.7334</v>
      </c>
      <c r="N728" s="72">
        <v>78.59</v>
      </c>
      <c r="O728" s="57">
        <f t="shared" si="132"/>
        <v>70.295</v>
      </c>
      <c r="P728" s="59">
        <f t="shared" si="137"/>
        <v>9.13835</v>
      </c>
      <c r="Q728" s="75">
        <f>F728*O728+表2[[#This Row],[合计暂定数量]]*表2[[#This Row],[税率（13%）]]</f>
        <v>317.7334</v>
      </c>
      <c r="R728" s="76">
        <f t="shared" si="138"/>
        <v>0</v>
      </c>
      <c r="S728" s="77">
        <f t="shared" si="139"/>
        <v>8.295</v>
      </c>
    </row>
    <row r="729" s="27" customFormat="1" spans="1:19">
      <c r="A729" s="38">
        <f t="shared" si="141"/>
        <v>727</v>
      </c>
      <c r="B729" s="39" t="s">
        <v>839</v>
      </c>
      <c r="C729" s="56" t="s">
        <v>502</v>
      </c>
      <c r="D729" s="39" t="s">
        <v>22</v>
      </c>
      <c r="E729" s="39" t="s">
        <v>579</v>
      </c>
      <c r="F729" s="40">
        <v>4</v>
      </c>
      <c r="G729" s="39" t="s">
        <v>207</v>
      </c>
      <c r="H729" s="41">
        <v>117</v>
      </c>
      <c r="I729" s="39">
        <v>120.51</v>
      </c>
      <c r="J729" s="39">
        <v>124.02</v>
      </c>
      <c r="K729" s="56">
        <v>120.51</v>
      </c>
      <c r="L729" s="39">
        <f t="shared" si="136"/>
        <v>15.6663</v>
      </c>
      <c r="M729" s="39">
        <f>F729*K729+表2[[#This Row],[合计暂定数量]]*表2[[#This Row],[税率（13%）]]</f>
        <v>544.7052</v>
      </c>
      <c r="N729" s="72">
        <v>123.8</v>
      </c>
      <c r="O729" s="57">
        <f t="shared" si="132"/>
        <v>120.51</v>
      </c>
      <c r="P729" s="59">
        <f t="shared" si="137"/>
        <v>15.6663</v>
      </c>
      <c r="Q729" s="75">
        <f>F729*O729+表2[[#This Row],[合计暂定数量]]*表2[[#This Row],[税率（13%）]]</f>
        <v>544.7052</v>
      </c>
      <c r="R729" s="76">
        <f t="shared" si="138"/>
        <v>0</v>
      </c>
      <c r="S729" s="77">
        <f t="shared" si="139"/>
        <v>3.29000000000001</v>
      </c>
    </row>
    <row r="730" s="27" customFormat="1" spans="1:19">
      <c r="A730" s="38">
        <f t="shared" si="141"/>
        <v>728</v>
      </c>
      <c r="B730" s="39" t="s">
        <v>839</v>
      </c>
      <c r="C730" s="56" t="s">
        <v>502</v>
      </c>
      <c r="D730" s="39" t="s">
        <v>22</v>
      </c>
      <c r="E730" s="39" t="s">
        <v>580</v>
      </c>
      <c r="F730" s="40">
        <v>3</v>
      </c>
      <c r="G730" s="39" t="s">
        <v>207</v>
      </c>
      <c r="H730" s="41">
        <v>175.5</v>
      </c>
      <c r="I730" s="39">
        <v>180.76</v>
      </c>
      <c r="J730" s="39">
        <v>186.03</v>
      </c>
      <c r="K730" s="56">
        <v>180.763333333333</v>
      </c>
      <c r="L730" s="39">
        <f t="shared" si="136"/>
        <v>23.4992333333333</v>
      </c>
      <c r="M730" s="39">
        <f>F730*K730+表2[[#This Row],[合计暂定数量]]*表2[[#This Row],[税率（13%）]]</f>
        <v>612.7877</v>
      </c>
      <c r="N730" s="72">
        <v>164.47</v>
      </c>
      <c r="O730" s="57">
        <f t="shared" si="132"/>
        <v>164.47</v>
      </c>
      <c r="P730" s="59">
        <f t="shared" si="137"/>
        <v>21.3811</v>
      </c>
      <c r="Q730" s="75">
        <f>F730*O730+表2[[#This Row],[合计暂定数量]]*表2[[#This Row],[税率（13%）]]</f>
        <v>563.9077</v>
      </c>
      <c r="R730" s="76">
        <f t="shared" si="138"/>
        <v>164.47</v>
      </c>
      <c r="S730" s="77">
        <f t="shared" si="139"/>
        <v>-16.2933333333333</v>
      </c>
    </row>
    <row r="731" s="27" customFormat="1" spans="1:19">
      <c r="A731" s="38">
        <f t="shared" si="141"/>
        <v>729</v>
      </c>
      <c r="B731" s="39" t="s">
        <v>840</v>
      </c>
      <c r="C731" s="56" t="s">
        <v>502</v>
      </c>
      <c r="D731" s="39" t="s">
        <v>22</v>
      </c>
      <c r="E731" s="39" t="s">
        <v>841</v>
      </c>
      <c r="F731" s="40">
        <v>1</v>
      </c>
      <c r="G731" s="39" t="s">
        <v>207</v>
      </c>
      <c r="H731" s="41">
        <v>129.675</v>
      </c>
      <c r="I731" s="39">
        <v>133.56</v>
      </c>
      <c r="J731" s="39">
        <v>137.4555</v>
      </c>
      <c r="K731" s="56">
        <v>133.5635</v>
      </c>
      <c r="L731" s="39">
        <f t="shared" si="136"/>
        <v>17.363255</v>
      </c>
      <c r="M731" s="39">
        <f>F731*K731+表2[[#This Row],[合计暂定数量]]*表2[[#This Row],[税率（13%）]]</f>
        <v>150.926755</v>
      </c>
      <c r="N731" s="72">
        <v>113.84</v>
      </c>
      <c r="O731" s="57">
        <f t="shared" si="132"/>
        <v>113.84</v>
      </c>
      <c r="P731" s="59">
        <f t="shared" si="137"/>
        <v>14.7992</v>
      </c>
      <c r="Q731" s="75">
        <f>F731*O731+表2[[#This Row],[合计暂定数量]]*表2[[#This Row],[税率（13%）]]</f>
        <v>131.203255</v>
      </c>
      <c r="R731" s="76">
        <f t="shared" si="138"/>
        <v>113.84</v>
      </c>
      <c r="S731" s="77">
        <f t="shared" si="139"/>
        <v>-19.7235</v>
      </c>
    </row>
    <row r="732" s="27" customFormat="1" ht="24" spans="1:19">
      <c r="A732" s="38">
        <f t="shared" si="141"/>
        <v>730</v>
      </c>
      <c r="B732" s="39" t="s">
        <v>842</v>
      </c>
      <c r="C732" s="56" t="s">
        <v>502</v>
      </c>
      <c r="D732" s="39" t="s">
        <v>22</v>
      </c>
      <c r="E732" s="39" t="s">
        <v>843</v>
      </c>
      <c r="F732" s="40">
        <v>3</v>
      </c>
      <c r="G732" s="39" t="s">
        <v>207</v>
      </c>
      <c r="H732" s="41">
        <v>711.75</v>
      </c>
      <c r="I732" s="39">
        <v>733.1</v>
      </c>
      <c r="J732" s="39">
        <v>754.455</v>
      </c>
      <c r="K732" s="56">
        <v>733.101666666667</v>
      </c>
      <c r="L732" s="39">
        <f t="shared" si="136"/>
        <v>95.3032166666667</v>
      </c>
      <c r="M732" s="39">
        <f>F732*K732+表2[[#This Row],[合计暂定数量]]*表2[[#This Row],[税率（13%）]]</f>
        <v>2485.21465</v>
      </c>
      <c r="N732" s="72">
        <v>674.01</v>
      </c>
      <c r="O732" s="57">
        <f t="shared" si="132"/>
        <v>674.01</v>
      </c>
      <c r="P732" s="59">
        <f t="shared" si="137"/>
        <v>87.6213</v>
      </c>
      <c r="Q732" s="75">
        <f>F732*O732+表2[[#This Row],[合计暂定数量]]*表2[[#This Row],[税率（13%）]]</f>
        <v>2307.93965</v>
      </c>
      <c r="R732" s="76">
        <f t="shared" si="138"/>
        <v>674.01</v>
      </c>
      <c r="S732" s="77">
        <f t="shared" si="139"/>
        <v>-59.0916666666666</v>
      </c>
    </row>
    <row r="733" s="27" customFormat="1" spans="1:19">
      <c r="A733" s="38">
        <f t="shared" si="141"/>
        <v>731</v>
      </c>
      <c r="B733" s="39" t="s">
        <v>844</v>
      </c>
      <c r="C733" s="56" t="s">
        <v>502</v>
      </c>
      <c r="D733" s="39" t="s">
        <v>22</v>
      </c>
      <c r="E733" s="39" t="s">
        <v>845</v>
      </c>
      <c r="F733" s="40">
        <v>1</v>
      </c>
      <c r="G733" s="39" t="s">
        <v>93</v>
      </c>
      <c r="H733" s="41">
        <v>19.5</v>
      </c>
      <c r="I733" s="39">
        <v>22</v>
      </c>
      <c r="J733" s="39">
        <v>20.67</v>
      </c>
      <c r="K733" s="56">
        <v>20.7233333333333</v>
      </c>
      <c r="L733" s="39">
        <f t="shared" si="136"/>
        <v>2.69403333333333</v>
      </c>
      <c r="M733" s="39">
        <f>F733*K733+表2[[#This Row],[合计暂定数量]]*表2[[#This Row],[税率（13%）]]</f>
        <v>23.4173666666667</v>
      </c>
      <c r="N733" s="72">
        <v>14.46</v>
      </c>
      <c r="O733" s="57">
        <f t="shared" si="132"/>
        <v>14.46</v>
      </c>
      <c r="P733" s="59">
        <f t="shared" si="137"/>
        <v>1.8798</v>
      </c>
      <c r="Q733" s="75">
        <f>F733*O733+表2[[#This Row],[合计暂定数量]]*表2[[#This Row],[税率（13%）]]</f>
        <v>17.1540333333333</v>
      </c>
      <c r="R733" s="76">
        <f t="shared" si="138"/>
        <v>14.46</v>
      </c>
      <c r="S733" s="77">
        <f t="shared" si="139"/>
        <v>-6.26333333333333</v>
      </c>
    </row>
    <row r="734" s="27" customFormat="1" spans="1:19">
      <c r="A734" s="38">
        <f t="shared" si="141"/>
        <v>732</v>
      </c>
      <c r="B734" s="39" t="s">
        <v>846</v>
      </c>
      <c r="C734" s="56" t="s">
        <v>502</v>
      </c>
      <c r="D734" s="39" t="s">
        <v>22</v>
      </c>
      <c r="E734" s="39" t="s">
        <v>847</v>
      </c>
      <c r="F734" s="40">
        <v>2</v>
      </c>
      <c r="G734" s="39" t="s">
        <v>34</v>
      </c>
      <c r="H734" s="41">
        <v>565.5</v>
      </c>
      <c r="I734" s="39">
        <v>582.46</v>
      </c>
      <c r="J734" s="39">
        <v>599.43</v>
      </c>
      <c r="K734" s="56">
        <v>582.463333333333</v>
      </c>
      <c r="L734" s="39">
        <f t="shared" si="136"/>
        <v>75.7202333333333</v>
      </c>
      <c r="M734" s="39">
        <f>F734*K734+表2[[#This Row],[合计暂定数量]]*表2[[#This Row],[税率（13%）]]</f>
        <v>1316.36713333333</v>
      </c>
      <c r="N734" s="72">
        <v>614.38</v>
      </c>
      <c r="O734" s="57">
        <f t="shared" si="132"/>
        <v>582.463333333333</v>
      </c>
      <c r="P734" s="59">
        <f t="shared" si="137"/>
        <v>75.7202333333333</v>
      </c>
      <c r="Q734" s="75">
        <f>F734*O734+表2[[#This Row],[合计暂定数量]]*表2[[#This Row],[税率（13%）]]</f>
        <v>1316.36713333333</v>
      </c>
      <c r="R734" s="76">
        <f t="shared" si="138"/>
        <v>0</v>
      </c>
      <c r="S734" s="77">
        <f t="shared" si="139"/>
        <v>31.9166666666667</v>
      </c>
    </row>
    <row r="735" s="27" customFormat="1" spans="1:19">
      <c r="A735" s="38">
        <f t="shared" si="141"/>
        <v>733</v>
      </c>
      <c r="B735" s="39" t="s">
        <v>846</v>
      </c>
      <c r="C735" s="56" t="s">
        <v>502</v>
      </c>
      <c r="D735" s="39" t="s">
        <v>22</v>
      </c>
      <c r="E735" s="39" t="s">
        <v>848</v>
      </c>
      <c r="F735" s="40">
        <v>5</v>
      </c>
      <c r="G735" s="39" t="s">
        <v>34</v>
      </c>
      <c r="H735" s="41">
        <v>731.25</v>
      </c>
      <c r="I735" s="39">
        <v>753.18</v>
      </c>
      <c r="J735" s="39">
        <v>775.125</v>
      </c>
      <c r="K735" s="56">
        <v>753.185</v>
      </c>
      <c r="L735" s="39">
        <f t="shared" si="136"/>
        <v>97.91405</v>
      </c>
      <c r="M735" s="39">
        <f>F735*K735+表2[[#This Row],[合计暂定数量]]*表2[[#This Row],[税率（13%）]]</f>
        <v>4255.49525</v>
      </c>
      <c r="N735" s="71"/>
      <c r="O735" s="57">
        <f>K735</f>
        <v>753.185</v>
      </c>
      <c r="P735" s="59">
        <f t="shared" si="137"/>
        <v>97.91405</v>
      </c>
      <c r="Q735" s="75">
        <f>F735*O735+表2[[#This Row],[合计暂定数量]]*表2[[#This Row],[税率（13%）]]</f>
        <v>4255.49525</v>
      </c>
      <c r="R735" s="76"/>
      <c r="S735" s="77">
        <f t="shared" si="139"/>
        <v>-753.185</v>
      </c>
    </row>
    <row r="736" s="27" customFormat="1" spans="1:19">
      <c r="A736" s="38">
        <f t="shared" si="141"/>
        <v>734</v>
      </c>
      <c r="B736" s="39" t="s">
        <v>846</v>
      </c>
      <c r="C736" s="56" t="s">
        <v>502</v>
      </c>
      <c r="D736" s="39" t="s">
        <v>22</v>
      </c>
      <c r="E736" s="39" t="s">
        <v>849</v>
      </c>
      <c r="F736" s="40">
        <v>1</v>
      </c>
      <c r="G736" s="39" t="s">
        <v>34</v>
      </c>
      <c r="H736" s="41">
        <v>1129.05</v>
      </c>
      <c r="I736" s="39">
        <v>1162.92</v>
      </c>
      <c r="J736" s="39">
        <v>1196.793</v>
      </c>
      <c r="K736" s="56">
        <v>1162.921</v>
      </c>
      <c r="L736" s="39">
        <f t="shared" si="136"/>
        <v>151.17973</v>
      </c>
      <c r="M736" s="39">
        <f>F736*K736+表2[[#This Row],[合计暂定数量]]*表2[[#This Row],[税率（13%）]]</f>
        <v>1314.10073</v>
      </c>
      <c r="N736" s="72">
        <v>1184.51</v>
      </c>
      <c r="O736" s="57">
        <f>IF(K736&gt;N736,N736,K736)</f>
        <v>1162.921</v>
      </c>
      <c r="P736" s="59">
        <f t="shared" si="137"/>
        <v>151.17973</v>
      </c>
      <c r="Q736" s="75">
        <f>F736*O736+表2[[#This Row],[合计暂定数量]]*表2[[#This Row],[税率（13%）]]</f>
        <v>1314.10073</v>
      </c>
      <c r="R736" s="76">
        <f t="shared" si="138"/>
        <v>0</v>
      </c>
      <c r="S736" s="77">
        <f t="shared" si="139"/>
        <v>21.5889999999999</v>
      </c>
    </row>
    <row r="737" s="27" customFormat="1" spans="1:19">
      <c r="A737" s="38">
        <f t="shared" si="141"/>
        <v>735</v>
      </c>
      <c r="B737" s="39" t="s">
        <v>850</v>
      </c>
      <c r="C737" s="56" t="s">
        <v>502</v>
      </c>
      <c r="D737" s="39" t="s">
        <v>22</v>
      </c>
      <c r="E737" s="39" t="s">
        <v>851</v>
      </c>
      <c r="F737" s="40">
        <v>2</v>
      </c>
      <c r="G737" s="39" t="s">
        <v>34</v>
      </c>
      <c r="H737" s="41">
        <v>2174.25</v>
      </c>
      <c r="I737" s="39">
        <v>2239.47</v>
      </c>
      <c r="J737" s="39">
        <v>2304.705</v>
      </c>
      <c r="K737" s="56">
        <v>2239.475</v>
      </c>
      <c r="L737" s="39">
        <f t="shared" si="136"/>
        <v>291.13175</v>
      </c>
      <c r="M737" s="39">
        <f>F737*K737+表2[[#This Row],[合计暂定数量]]*表2[[#This Row],[税率（13%）]]</f>
        <v>5061.2135</v>
      </c>
      <c r="N737" s="72">
        <v>1983.2</v>
      </c>
      <c r="O737" s="57">
        <f>IF(K737&gt;N737,N737,K737)</f>
        <v>1983.2</v>
      </c>
      <c r="P737" s="59">
        <f t="shared" si="137"/>
        <v>257.816</v>
      </c>
      <c r="Q737" s="75">
        <f>F737*O737+表2[[#This Row],[合计暂定数量]]*表2[[#This Row],[税率（13%）]]</f>
        <v>4548.6635</v>
      </c>
      <c r="R737" s="76">
        <f t="shared" si="138"/>
        <v>1983.2</v>
      </c>
      <c r="S737" s="77">
        <f t="shared" si="139"/>
        <v>-256.275</v>
      </c>
    </row>
    <row r="738" s="27" customFormat="1" spans="1:19">
      <c r="A738" s="38">
        <f t="shared" si="141"/>
        <v>736</v>
      </c>
      <c r="B738" s="39" t="s">
        <v>852</v>
      </c>
      <c r="C738" s="56" t="s">
        <v>502</v>
      </c>
      <c r="D738" s="39" t="s">
        <v>22</v>
      </c>
      <c r="E738" s="39" t="s">
        <v>853</v>
      </c>
      <c r="F738" s="40">
        <v>1</v>
      </c>
      <c r="G738" s="39" t="s">
        <v>34</v>
      </c>
      <c r="H738" s="41">
        <v>3168.75</v>
      </c>
      <c r="I738" s="39">
        <v>3263.81</v>
      </c>
      <c r="J738" s="39">
        <v>3358.875</v>
      </c>
      <c r="K738" s="56">
        <v>3263.81166666667</v>
      </c>
      <c r="L738" s="39">
        <f t="shared" si="136"/>
        <v>424.295516666667</v>
      </c>
      <c r="M738" s="39">
        <f>F738*K738+表2[[#This Row],[合计暂定数量]]*表2[[#This Row],[税率（13%）]]</f>
        <v>3688.10718333333</v>
      </c>
      <c r="N738" s="72">
        <v>2050.03</v>
      </c>
      <c r="O738" s="57">
        <f>IF(K738&gt;N738,N738,K738)</f>
        <v>2050.03</v>
      </c>
      <c r="P738" s="59">
        <f t="shared" si="137"/>
        <v>266.5039</v>
      </c>
      <c r="Q738" s="75">
        <f>F738*O738+表2[[#This Row],[合计暂定数量]]*表2[[#This Row],[税率（13%）]]</f>
        <v>2474.32551666667</v>
      </c>
      <c r="R738" s="76">
        <f t="shared" si="138"/>
        <v>2050.03</v>
      </c>
      <c r="S738" s="77">
        <f t="shared" si="139"/>
        <v>-1213.78166666667</v>
      </c>
    </row>
    <row r="739" s="27" customFormat="1" spans="1:19">
      <c r="A739" s="38">
        <f t="shared" si="141"/>
        <v>737</v>
      </c>
      <c r="B739" s="39" t="s">
        <v>854</v>
      </c>
      <c r="C739" s="56" t="s">
        <v>502</v>
      </c>
      <c r="D739" s="39" t="s">
        <v>22</v>
      </c>
      <c r="E739" s="39" t="s">
        <v>855</v>
      </c>
      <c r="F739" s="40">
        <v>3</v>
      </c>
      <c r="G739" s="39" t="s">
        <v>767</v>
      </c>
      <c r="H739" s="41">
        <v>3678.675</v>
      </c>
      <c r="I739" s="39">
        <v>3789.03</v>
      </c>
      <c r="J739" s="39">
        <v>3899.3955</v>
      </c>
      <c r="K739" s="56">
        <v>3789.0335</v>
      </c>
      <c r="L739" s="39">
        <f t="shared" si="136"/>
        <v>492.574355</v>
      </c>
      <c r="M739" s="39">
        <f>F739*K739+表2[[#This Row],[合计暂定数量]]*表2[[#This Row],[税率（13%）]]</f>
        <v>12844.823565</v>
      </c>
      <c r="N739" s="72">
        <v>3672.75</v>
      </c>
      <c r="O739" s="57">
        <f>IF(K739&gt;N739,N739,K739)</f>
        <v>3672.75</v>
      </c>
      <c r="P739" s="59">
        <f t="shared" si="137"/>
        <v>477.4575</v>
      </c>
      <c r="Q739" s="75">
        <f>F739*O739+表2[[#This Row],[合计暂定数量]]*表2[[#This Row],[税率（13%）]]</f>
        <v>12495.973065</v>
      </c>
      <c r="R739" s="76">
        <f t="shared" si="138"/>
        <v>3672.75</v>
      </c>
      <c r="S739" s="77">
        <f t="shared" si="139"/>
        <v>-116.2835</v>
      </c>
    </row>
    <row r="740" spans="1:19">
      <c r="A740" s="46">
        <f t="shared" si="141"/>
        <v>738</v>
      </c>
      <c r="B740" s="47" t="s">
        <v>856</v>
      </c>
      <c r="C740" s="47" t="s">
        <v>21</v>
      </c>
      <c r="D740" s="47" t="s">
        <v>22</v>
      </c>
      <c r="E740" s="81" t="s">
        <v>857</v>
      </c>
      <c r="F740" s="48">
        <v>1</v>
      </c>
      <c r="G740" s="47" t="s">
        <v>107</v>
      </c>
      <c r="H740" s="41">
        <v>51.675</v>
      </c>
      <c r="I740" s="47">
        <v>53.22</v>
      </c>
      <c r="J740" s="47">
        <v>54.7755</v>
      </c>
      <c r="K740" s="56">
        <v>53.2235</v>
      </c>
      <c r="L740" s="47">
        <f t="shared" si="136"/>
        <v>6.919055</v>
      </c>
      <c r="M740" s="47">
        <f>F740*K740+表2[[#This Row],[合计暂定数量]]*表2[[#This Row],[税率（13%）]]</f>
        <v>60.142555</v>
      </c>
      <c r="N740" s="68"/>
      <c r="O740" s="57">
        <f>K740</f>
        <v>53.2235</v>
      </c>
      <c r="P740" s="59">
        <f t="shared" si="137"/>
        <v>6.919055</v>
      </c>
      <c r="Q740" s="69">
        <f>F740*O740+表2[[#This Row],[合计暂定数量]]*表2[[#This Row],[税率（13%）]]</f>
        <v>60.142555</v>
      </c>
      <c r="R740" s="33"/>
      <c r="S740" s="33">
        <f t="shared" si="139"/>
        <v>-53.2235</v>
      </c>
    </row>
    <row r="741" spans="1:19">
      <c r="A741" s="46">
        <f t="shared" si="141"/>
        <v>739</v>
      </c>
      <c r="B741" s="47" t="s">
        <v>856</v>
      </c>
      <c r="C741" s="47" t="s">
        <v>21</v>
      </c>
      <c r="D741" s="47" t="s">
        <v>22</v>
      </c>
      <c r="E741" s="81" t="s">
        <v>858</v>
      </c>
      <c r="F741" s="48">
        <v>1</v>
      </c>
      <c r="G741" s="47" t="s">
        <v>107</v>
      </c>
      <c r="H741" s="41">
        <v>63.375</v>
      </c>
      <c r="I741" s="47">
        <v>65.27</v>
      </c>
      <c r="J741" s="47">
        <v>67.1775</v>
      </c>
      <c r="K741" s="56">
        <v>65.2741666666667</v>
      </c>
      <c r="L741" s="47">
        <f t="shared" si="136"/>
        <v>8.48564166666667</v>
      </c>
      <c r="M741" s="47">
        <f>F741*K741+表2[[#This Row],[合计暂定数量]]*表2[[#This Row],[税率（13%）]]</f>
        <v>73.7598083333333</v>
      </c>
      <c r="N741" s="68"/>
      <c r="O741" s="57">
        <f>K741</f>
        <v>65.2741666666667</v>
      </c>
      <c r="P741" s="59">
        <f t="shared" si="137"/>
        <v>8.48564166666667</v>
      </c>
      <c r="Q741" s="69">
        <f>F741*O741+表2[[#This Row],[合计暂定数量]]*表2[[#This Row],[税率（13%）]]</f>
        <v>73.7598083333333</v>
      </c>
      <c r="R741" s="33"/>
      <c r="S741" s="33">
        <f t="shared" si="139"/>
        <v>-65.2741666666667</v>
      </c>
    </row>
    <row r="742" s="26" customFormat="1" spans="1:19">
      <c r="A742" s="46">
        <f t="shared" si="141"/>
        <v>740</v>
      </c>
      <c r="B742" s="47" t="s">
        <v>859</v>
      </c>
      <c r="C742" s="47" t="s">
        <v>502</v>
      </c>
      <c r="D742" s="47" t="s">
        <v>22</v>
      </c>
      <c r="E742" s="47" t="s">
        <v>860</v>
      </c>
      <c r="F742" s="48">
        <v>2</v>
      </c>
      <c r="G742" s="47" t="s">
        <v>93</v>
      </c>
      <c r="H742" s="41">
        <v>1642.875</v>
      </c>
      <c r="I742" s="47">
        <v>1693.16</v>
      </c>
      <c r="J742" s="47">
        <v>1741.4475</v>
      </c>
      <c r="K742" s="56">
        <v>1692.49416666667</v>
      </c>
      <c r="L742" s="47">
        <f t="shared" si="136"/>
        <v>220.024241666667</v>
      </c>
      <c r="M742" s="47">
        <f>F742*K742+表2[[#This Row],[合计暂定数量]]*表2[[#This Row],[税率（13%）]]</f>
        <v>3825.03681666667</v>
      </c>
      <c r="N742" s="71"/>
      <c r="O742" s="57">
        <f>K742</f>
        <v>1692.49416666667</v>
      </c>
      <c r="P742" s="59">
        <f t="shared" si="137"/>
        <v>220.024241666667</v>
      </c>
      <c r="Q742" s="73">
        <f>F742*O742+表2[[#This Row],[合计暂定数量]]*表2[[#This Row],[税率（13%）]]</f>
        <v>3825.03681666667</v>
      </c>
      <c r="R742" s="74"/>
      <c r="S742" s="74">
        <f t="shared" si="139"/>
        <v>-1692.49416666667</v>
      </c>
    </row>
    <row r="743" s="27" customFormat="1" spans="1:19">
      <c r="A743" s="38">
        <f t="shared" si="141"/>
        <v>741</v>
      </c>
      <c r="B743" s="39" t="s">
        <v>861</v>
      </c>
      <c r="C743" s="39" t="s">
        <v>21</v>
      </c>
      <c r="D743" s="39" t="s">
        <v>22</v>
      </c>
      <c r="E743" s="39" t="s">
        <v>862</v>
      </c>
      <c r="F743" s="40">
        <v>5</v>
      </c>
      <c r="G743" s="39" t="s">
        <v>93</v>
      </c>
      <c r="H743" s="41">
        <v>56.55</v>
      </c>
      <c r="I743" s="39">
        <v>58.24</v>
      </c>
      <c r="J743" s="39">
        <v>59.943</v>
      </c>
      <c r="K743" s="56">
        <v>58.2443333333333</v>
      </c>
      <c r="L743" s="39">
        <f t="shared" si="136"/>
        <v>7.57176333333333</v>
      </c>
      <c r="M743" s="39">
        <f>F743*K743+表2[[#This Row],[合计暂定数量]]*表2[[#This Row],[税率（13%）]]</f>
        <v>329.080483333333</v>
      </c>
      <c r="N743" s="32">
        <v>62.96</v>
      </c>
      <c r="O743" s="57">
        <f t="shared" ref="O743:O753" si="142">IF(K743&gt;N743,N743,K743)</f>
        <v>58.2443333333333</v>
      </c>
      <c r="P743" s="59">
        <f t="shared" si="137"/>
        <v>7.57176333333333</v>
      </c>
      <c r="Q743" s="75">
        <f>F743*O743+表2[[#This Row],[合计暂定数量]]*表2[[#This Row],[税率（13%）]]</f>
        <v>329.080483333333</v>
      </c>
      <c r="R743" s="76">
        <f t="shared" si="138"/>
        <v>0</v>
      </c>
      <c r="S743" s="77">
        <f t="shared" si="139"/>
        <v>4.71566666666666</v>
      </c>
    </row>
    <row r="744" s="27" customFormat="1" spans="1:19">
      <c r="A744" s="38">
        <f t="shared" si="141"/>
        <v>742</v>
      </c>
      <c r="B744" s="39" t="s">
        <v>861</v>
      </c>
      <c r="C744" s="39" t="s">
        <v>21</v>
      </c>
      <c r="D744" s="39" t="s">
        <v>22</v>
      </c>
      <c r="E744" s="39" t="s">
        <v>863</v>
      </c>
      <c r="F744" s="40">
        <v>5</v>
      </c>
      <c r="G744" s="39" t="s">
        <v>93</v>
      </c>
      <c r="H744" s="41">
        <v>74.1</v>
      </c>
      <c r="I744" s="39">
        <v>76.32</v>
      </c>
      <c r="J744" s="39">
        <v>78.546</v>
      </c>
      <c r="K744" s="56">
        <v>76.322</v>
      </c>
      <c r="L744" s="39">
        <f t="shared" si="136"/>
        <v>9.92186</v>
      </c>
      <c r="M744" s="39">
        <f>F744*K744+表2[[#This Row],[合计暂定数量]]*表2[[#This Row],[税率（13%）]]</f>
        <v>431.2193</v>
      </c>
      <c r="N744" s="32">
        <v>82.24</v>
      </c>
      <c r="O744" s="57">
        <f t="shared" si="142"/>
        <v>76.322</v>
      </c>
      <c r="P744" s="59">
        <f t="shared" si="137"/>
        <v>9.92186</v>
      </c>
      <c r="Q744" s="75">
        <f>F744*O744+表2[[#This Row],[合计暂定数量]]*表2[[#This Row],[税率（13%）]]</f>
        <v>431.2193</v>
      </c>
      <c r="R744" s="76">
        <f t="shared" si="138"/>
        <v>0</v>
      </c>
      <c r="S744" s="77">
        <f t="shared" si="139"/>
        <v>5.91799999999999</v>
      </c>
    </row>
    <row r="745" s="27" customFormat="1" spans="1:19">
      <c r="A745" s="38">
        <f t="shared" si="141"/>
        <v>743</v>
      </c>
      <c r="B745" s="39" t="s">
        <v>861</v>
      </c>
      <c r="C745" s="39" t="s">
        <v>21</v>
      </c>
      <c r="D745" s="39" t="s">
        <v>22</v>
      </c>
      <c r="E745" s="39" t="s">
        <v>341</v>
      </c>
      <c r="F745" s="40">
        <v>5</v>
      </c>
      <c r="G745" s="39" t="s">
        <v>93</v>
      </c>
      <c r="H745" s="41">
        <v>89.7</v>
      </c>
      <c r="I745" s="39">
        <v>92.39</v>
      </c>
      <c r="J745" s="39">
        <v>95.082</v>
      </c>
      <c r="K745" s="56">
        <v>92.3906666666667</v>
      </c>
      <c r="L745" s="39">
        <f t="shared" si="136"/>
        <v>12.0107866666667</v>
      </c>
      <c r="M745" s="39">
        <f>F745*K745+表2[[#This Row],[合计暂定数量]]*表2[[#This Row],[税率（13%）]]</f>
        <v>522.007266666667</v>
      </c>
      <c r="N745" s="32">
        <v>90.79</v>
      </c>
      <c r="O745" s="57">
        <f t="shared" si="142"/>
        <v>90.79</v>
      </c>
      <c r="P745" s="59">
        <f t="shared" si="137"/>
        <v>11.8027</v>
      </c>
      <c r="Q745" s="75">
        <f>F745*O745+表2[[#This Row],[合计暂定数量]]*表2[[#This Row],[税率（13%）]]</f>
        <v>514.003933333333</v>
      </c>
      <c r="R745" s="76">
        <f t="shared" si="138"/>
        <v>90.79</v>
      </c>
      <c r="S745" s="77">
        <f t="shared" si="139"/>
        <v>-1.60066666666667</v>
      </c>
    </row>
    <row r="746" s="27" customFormat="1" spans="1:19">
      <c r="A746" s="38">
        <f t="shared" ref="A746:A755" si="143">ROW()-2</f>
        <v>744</v>
      </c>
      <c r="B746" s="39" t="s">
        <v>861</v>
      </c>
      <c r="C746" s="39" t="s">
        <v>21</v>
      </c>
      <c r="D746" s="39" t="s">
        <v>22</v>
      </c>
      <c r="E746" s="39" t="s">
        <v>342</v>
      </c>
      <c r="F746" s="40">
        <v>5</v>
      </c>
      <c r="G746" s="39" t="s">
        <v>93</v>
      </c>
      <c r="H746" s="41">
        <v>97.5</v>
      </c>
      <c r="I746" s="39">
        <v>100.42</v>
      </c>
      <c r="J746" s="39">
        <v>103.35</v>
      </c>
      <c r="K746" s="56">
        <v>100.423333333333</v>
      </c>
      <c r="L746" s="39">
        <f t="shared" si="136"/>
        <v>13.0550333333333</v>
      </c>
      <c r="M746" s="39">
        <f>F746*K746+表2[[#This Row],[合计暂定数量]]*表2[[#This Row],[税率（13%）]]</f>
        <v>567.391833333333</v>
      </c>
      <c r="N746" s="32">
        <v>99.33</v>
      </c>
      <c r="O746" s="57">
        <f t="shared" si="142"/>
        <v>99.33</v>
      </c>
      <c r="P746" s="59">
        <f t="shared" si="137"/>
        <v>12.9129</v>
      </c>
      <c r="Q746" s="75">
        <f>F746*O746+表2[[#This Row],[合计暂定数量]]*表2[[#This Row],[税率（13%）]]</f>
        <v>561.925166666667</v>
      </c>
      <c r="R746" s="76">
        <f t="shared" si="138"/>
        <v>99.33</v>
      </c>
      <c r="S746" s="77">
        <f t="shared" si="139"/>
        <v>-1.09333333333333</v>
      </c>
    </row>
    <row r="747" s="27" customFormat="1" spans="1:19">
      <c r="A747" s="38">
        <f t="shared" si="143"/>
        <v>745</v>
      </c>
      <c r="B747" s="39" t="s">
        <v>861</v>
      </c>
      <c r="C747" s="39" t="s">
        <v>21</v>
      </c>
      <c r="D747" s="39" t="s">
        <v>22</v>
      </c>
      <c r="E747" s="39" t="s">
        <v>99</v>
      </c>
      <c r="F747" s="40">
        <v>5</v>
      </c>
      <c r="G747" s="39" t="s">
        <v>93</v>
      </c>
      <c r="H747" s="41">
        <v>124.8</v>
      </c>
      <c r="I747" s="39">
        <v>128.54</v>
      </c>
      <c r="J747" s="39">
        <v>132.288</v>
      </c>
      <c r="K747" s="56">
        <v>128.542666666667</v>
      </c>
      <c r="L747" s="39">
        <f t="shared" si="136"/>
        <v>16.7105466666667</v>
      </c>
      <c r="M747" s="39">
        <f>F747*K747+表2[[#This Row],[合计暂定数量]]*表2[[#This Row],[税率（13%）]]</f>
        <v>726.266066666667</v>
      </c>
      <c r="N747" s="32">
        <v>132.07</v>
      </c>
      <c r="O747" s="57">
        <f t="shared" si="142"/>
        <v>128.542666666667</v>
      </c>
      <c r="P747" s="59">
        <f t="shared" si="137"/>
        <v>16.7105466666667</v>
      </c>
      <c r="Q747" s="75">
        <f>F747*O747+表2[[#This Row],[合计暂定数量]]*表2[[#This Row],[税率（13%）]]</f>
        <v>726.266066666667</v>
      </c>
      <c r="R747" s="76">
        <f t="shared" si="138"/>
        <v>0</v>
      </c>
      <c r="S747" s="77">
        <f t="shared" si="139"/>
        <v>3.52733333333333</v>
      </c>
    </row>
    <row r="748" s="27" customFormat="1" spans="1:19">
      <c r="A748" s="38">
        <f t="shared" si="143"/>
        <v>746</v>
      </c>
      <c r="B748" s="39" t="s">
        <v>861</v>
      </c>
      <c r="C748" s="39" t="s">
        <v>21</v>
      </c>
      <c r="D748" s="39" t="s">
        <v>22</v>
      </c>
      <c r="E748" s="39" t="s">
        <v>247</v>
      </c>
      <c r="F748" s="40">
        <v>5</v>
      </c>
      <c r="G748" s="39" t="s">
        <v>93</v>
      </c>
      <c r="H748" s="41">
        <v>160.875</v>
      </c>
      <c r="I748" s="39">
        <v>165.7</v>
      </c>
      <c r="J748" s="39">
        <v>170.5275</v>
      </c>
      <c r="K748" s="56">
        <v>165.700833333333</v>
      </c>
      <c r="L748" s="39">
        <f t="shared" si="136"/>
        <v>21.5411083333333</v>
      </c>
      <c r="M748" s="39">
        <f>F748*K748+表2[[#This Row],[合计暂定数量]]*表2[[#This Row],[税率（13%）]]</f>
        <v>936.209708333333</v>
      </c>
      <c r="N748" s="32">
        <v>178.96</v>
      </c>
      <c r="O748" s="57">
        <f t="shared" si="142"/>
        <v>165.700833333333</v>
      </c>
      <c r="P748" s="59">
        <f t="shared" si="137"/>
        <v>21.5411083333333</v>
      </c>
      <c r="Q748" s="75">
        <f>F748*O748+表2[[#This Row],[合计暂定数量]]*表2[[#This Row],[税率（13%）]]</f>
        <v>936.209708333333</v>
      </c>
      <c r="R748" s="76">
        <f t="shared" si="138"/>
        <v>0</v>
      </c>
      <c r="S748" s="77">
        <f t="shared" si="139"/>
        <v>13.2591666666667</v>
      </c>
    </row>
    <row r="749" s="27" customFormat="1" spans="1:19">
      <c r="A749" s="38">
        <f t="shared" si="143"/>
        <v>747</v>
      </c>
      <c r="B749" s="39" t="s">
        <v>861</v>
      </c>
      <c r="C749" s="39" t="s">
        <v>21</v>
      </c>
      <c r="D749" s="39" t="s">
        <v>22</v>
      </c>
      <c r="E749" s="39" t="s">
        <v>248</v>
      </c>
      <c r="F749" s="40">
        <v>5</v>
      </c>
      <c r="G749" s="39" t="s">
        <v>93</v>
      </c>
      <c r="H749" s="41">
        <v>193.05</v>
      </c>
      <c r="I749" s="39">
        <v>198.84</v>
      </c>
      <c r="J749" s="39">
        <v>204.633</v>
      </c>
      <c r="K749" s="56">
        <v>198.841</v>
      </c>
      <c r="L749" s="39">
        <f t="shared" si="136"/>
        <v>25.84933</v>
      </c>
      <c r="M749" s="39">
        <f>F749*K749+表2[[#This Row],[合计暂定数量]]*表2[[#This Row],[税率（13%）]]</f>
        <v>1123.45165</v>
      </c>
      <c r="N749" s="32">
        <v>201.07</v>
      </c>
      <c r="O749" s="57">
        <f t="shared" si="142"/>
        <v>198.841</v>
      </c>
      <c r="P749" s="59">
        <f t="shared" si="137"/>
        <v>25.84933</v>
      </c>
      <c r="Q749" s="75">
        <f>F749*O749+表2[[#This Row],[合计暂定数量]]*表2[[#This Row],[税率（13%）]]</f>
        <v>1123.45165</v>
      </c>
      <c r="R749" s="76">
        <f t="shared" si="138"/>
        <v>0</v>
      </c>
      <c r="S749" s="77">
        <f t="shared" si="139"/>
        <v>2.22899999999998</v>
      </c>
    </row>
    <row r="750" s="27" customFormat="1" spans="1:19">
      <c r="A750" s="38">
        <f t="shared" si="143"/>
        <v>748</v>
      </c>
      <c r="B750" s="39" t="s">
        <v>861</v>
      </c>
      <c r="C750" s="39" t="s">
        <v>21</v>
      </c>
      <c r="D750" s="39" t="s">
        <v>22</v>
      </c>
      <c r="E750" s="39" t="s">
        <v>249</v>
      </c>
      <c r="F750" s="40">
        <v>5</v>
      </c>
      <c r="G750" s="39" t="s">
        <v>93</v>
      </c>
      <c r="H750" s="41">
        <v>238.875</v>
      </c>
      <c r="I750" s="39">
        <v>246.04</v>
      </c>
      <c r="J750" s="39">
        <v>253.2075</v>
      </c>
      <c r="K750" s="56">
        <v>246.040833333333</v>
      </c>
      <c r="L750" s="39">
        <f t="shared" si="136"/>
        <v>31.9853083333333</v>
      </c>
      <c r="M750" s="39">
        <f>F750*K750+表2[[#This Row],[合计暂定数量]]*表2[[#This Row],[税率（13%）]]</f>
        <v>1390.13070833333</v>
      </c>
      <c r="N750" s="32">
        <v>238.82</v>
      </c>
      <c r="O750" s="57">
        <f t="shared" si="142"/>
        <v>238.82</v>
      </c>
      <c r="P750" s="59">
        <f t="shared" si="137"/>
        <v>31.0466</v>
      </c>
      <c r="Q750" s="75">
        <f>F750*O750+表2[[#This Row],[合计暂定数量]]*表2[[#This Row],[税率（13%）]]</f>
        <v>1354.02654166667</v>
      </c>
      <c r="R750" s="76">
        <f t="shared" si="138"/>
        <v>238.82</v>
      </c>
      <c r="S750" s="77">
        <f t="shared" si="139"/>
        <v>-7.22083333333333</v>
      </c>
    </row>
    <row r="751" s="25" customFormat="1" ht="16.5" customHeight="1" spans="1:19">
      <c r="A751" s="38">
        <f t="shared" si="143"/>
        <v>749</v>
      </c>
      <c r="B751" s="39" t="s">
        <v>861</v>
      </c>
      <c r="C751" s="39" t="s">
        <v>21</v>
      </c>
      <c r="D751" s="39" t="s">
        <v>22</v>
      </c>
      <c r="E751" s="39" t="s">
        <v>343</v>
      </c>
      <c r="F751" s="40">
        <v>5</v>
      </c>
      <c r="G751" s="39" t="s">
        <v>93</v>
      </c>
      <c r="H751" s="41">
        <v>296.4</v>
      </c>
      <c r="I751" s="39">
        <v>305.29</v>
      </c>
      <c r="J751" s="39">
        <v>314.184</v>
      </c>
      <c r="K751" s="56">
        <v>305.291333333333</v>
      </c>
      <c r="L751" s="39">
        <f t="shared" si="136"/>
        <v>39.6878733333333</v>
      </c>
      <c r="M751" s="39">
        <f>F751*K751+表2[[#This Row],[合计暂定数量]]*表2[[#This Row],[税率（13%）]]</f>
        <v>1724.89603333333</v>
      </c>
      <c r="N751" s="32">
        <v>298.92</v>
      </c>
      <c r="O751" s="57">
        <f t="shared" si="142"/>
        <v>298.92</v>
      </c>
      <c r="P751" s="59">
        <f t="shared" si="137"/>
        <v>38.8596</v>
      </c>
      <c r="Q751" s="69">
        <f>F751*O751+表2[[#This Row],[合计暂定数量]]*表2[[#This Row],[税率（13%）]]</f>
        <v>1693.03936666667</v>
      </c>
      <c r="R751" s="33">
        <f t="shared" si="138"/>
        <v>298.92</v>
      </c>
      <c r="S751" s="33">
        <f t="shared" si="139"/>
        <v>-6.37133333333333</v>
      </c>
    </row>
    <row r="752" s="25" customFormat="1" spans="1:19">
      <c r="A752" s="38">
        <f t="shared" si="143"/>
        <v>750</v>
      </c>
      <c r="B752" s="39" t="s">
        <v>861</v>
      </c>
      <c r="C752" s="39" t="s">
        <v>21</v>
      </c>
      <c r="D752" s="39" t="s">
        <v>22</v>
      </c>
      <c r="E752" s="39" t="s">
        <v>344</v>
      </c>
      <c r="F752" s="40">
        <v>5</v>
      </c>
      <c r="G752" s="39" t="s">
        <v>93</v>
      </c>
      <c r="H752" s="41">
        <v>354.9</v>
      </c>
      <c r="I752" s="39">
        <v>365.54</v>
      </c>
      <c r="J752" s="39">
        <v>376.194</v>
      </c>
      <c r="K752" s="56">
        <v>365.544666666667</v>
      </c>
      <c r="L752" s="39">
        <f t="shared" si="136"/>
        <v>47.5208066666667</v>
      </c>
      <c r="M752" s="39">
        <f>F752*K752+表2[[#This Row],[合计暂定数量]]*表2[[#This Row],[税率（13%）]]</f>
        <v>2065.32736666667</v>
      </c>
      <c r="N752" s="32">
        <v>333.14</v>
      </c>
      <c r="O752" s="57">
        <f t="shared" si="142"/>
        <v>333.14</v>
      </c>
      <c r="P752" s="59">
        <f t="shared" si="137"/>
        <v>43.3082</v>
      </c>
      <c r="Q752" s="69">
        <f>F752*O752+表2[[#This Row],[合计暂定数量]]*表2[[#This Row],[税率（13%）]]</f>
        <v>1903.30403333333</v>
      </c>
      <c r="R752" s="33">
        <f t="shared" si="138"/>
        <v>333.14</v>
      </c>
      <c r="S752" s="33">
        <f t="shared" si="139"/>
        <v>-32.4046666666667</v>
      </c>
    </row>
    <row r="753" s="25" customFormat="1" ht="16.5" customHeight="1" spans="1:19">
      <c r="A753" s="38">
        <f t="shared" si="143"/>
        <v>751</v>
      </c>
      <c r="B753" s="39" t="s">
        <v>861</v>
      </c>
      <c r="C753" s="39" t="s">
        <v>21</v>
      </c>
      <c r="D753" s="39" t="s">
        <v>22</v>
      </c>
      <c r="E753" s="39" t="s">
        <v>345</v>
      </c>
      <c r="F753" s="40">
        <v>5</v>
      </c>
      <c r="G753" s="39" t="s">
        <v>93</v>
      </c>
      <c r="H753" s="41">
        <v>463.125</v>
      </c>
      <c r="I753" s="39">
        <v>477.01</v>
      </c>
      <c r="J753" s="39">
        <v>490.9125</v>
      </c>
      <c r="K753" s="65">
        <v>477.015833333333</v>
      </c>
      <c r="L753" s="39">
        <f t="shared" si="136"/>
        <v>62.0120583333333</v>
      </c>
      <c r="M753" s="39">
        <f>F753*K753+表2[[#This Row],[合计暂定数量]]*表2[[#This Row],[税率（13%）]]</f>
        <v>2695.13945833333</v>
      </c>
      <c r="N753" s="32">
        <v>486.99</v>
      </c>
      <c r="O753" s="57">
        <f t="shared" si="142"/>
        <v>477.015833333333</v>
      </c>
      <c r="P753" s="59">
        <f t="shared" si="137"/>
        <v>62.0120583333333</v>
      </c>
      <c r="Q753" s="69">
        <f>F753*O753+表2[[#This Row],[合计暂定数量]]*表2[[#This Row],[税率（13%）]]</f>
        <v>2695.13945833333</v>
      </c>
      <c r="R753" s="33">
        <f t="shared" si="138"/>
        <v>0</v>
      </c>
      <c r="S753" s="33">
        <f t="shared" si="139"/>
        <v>9.97416666666663</v>
      </c>
    </row>
    <row r="754" s="25" customFormat="1" ht="16.5" customHeight="1" spans="1:19">
      <c r="A754" s="46">
        <f t="shared" ref="A754:A763" si="144">ROW()-2</f>
        <v>752</v>
      </c>
      <c r="B754" s="47" t="s">
        <v>864</v>
      </c>
      <c r="C754" s="47" t="s">
        <v>21</v>
      </c>
      <c r="D754" s="47" t="s">
        <v>22</v>
      </c>
      <c r="E754" s="47" t="s">
        <v>865</v>
      </c>
      <c r="F754" s="82">
        <v>200</v>
      </c>
      <c r="G754" s="66" t="s">
        <v>114</v>
      </c>
      <c r="H754" s="41">
        <v>7.8</v>
      </c>
      <c r="I754" s="66">
        <v>7.8</v>
      </c>
      <c r="J754" s="66">
        <v>8.268</v>
      </c>
      <c r="K754" s="65">
        <v>7.956</v>
      </c>
      <c r="L754" s="47">
        <f t="shared" si="136"/>
        <v>1.03428</v>
      </c>
      <c r="M754" s="47">
        <f>F754*K754+表2[[#This Row],[合计暂定数量]]*表2[[#This Row],[税率（13%）]]</f>
        <v>1798.056</v>
      </c>
      <c r="N754" s="68"/>
      <c r="O754" s="57">
        <f t="shared" ref="O754:O777" si="145">K754</f>
        <v>7.956</v>
      </c>
      <c r="P754" s="59">
        <f t="shared" si="137"/>
        <v>1.03428</v>
      </c>
      <c r="Q754" s="69">
        <f>F754*O754+表2[[#This Row],[合计暂定数量]]*表2[[#This Row],[税率（13%）]]</f>
        <v>1798.056</v>
      </c>
      <c r="R754" s="33"/>
      <c r="S754" s="33">
        <f t="shared" si="139"/>
        <v>-7.956</v>
      </c>
    </row>
    <row r="755" s="28" customFormat="1" ht="16.5" customHeight="1" spans="1:19">
      <c r="A755" s="46">
        <f t="shared" si="144"/>
        <v>753</v>
      </c>
      <c r="B755" s="47" t="s">
        <v>866</v>
      </c>
      <c r="C755" s="47" t="s">
        <v>21</v>
      </c>
      <c r="D755" s="47" t="s">
        <v>22</v>
      </c>
      <c r="E755" s="47" t="s">
        <v>99</v>
      </c>
      <c r="F755" s="82">
        <v>10</v>
      </c>
      <c r="G755" s="66" t="s">
        <v>114</v>
      </c>
      <c r="H755" s="41">
        <v>100.425</v>
      </c>
      <c r="I755" s="66">
        <v>103.43</v>
      </c>
      <c r="J755" s="66">
        <v>106.4505</v>
      </c>
      <c r="K755" s="65">
        <v>103.435166666667</v>
      </c>
      <c r="L755" s="47">
        <f t="shared" si="136"/>
        <v>13.4465716666667</v>
      </c>
      <c r="M755" s="47">
        <f>F755*K755+表2[[#This Row],[合计暂定数量]]*表2[[#This Row],[税率（13%）]]</f>
        <v>1168.81738333333</v>
      </c>
      <c r="N755" s="83"/>
      <c r="O755" s="57">
        <f t="shared" si="145"/>
        <v>103.435166666667</v>
      </c>
      <c r="P755" s="59">
        <f t="shared" si="137"/>
        <v>13.4465716666667</v>
      </c>
      <c r="Q755" s="84">
        <f>F755*O755+表2[[#This Row],[合计暂定数量]]*表2[[#This Row],[税率（13%）]]</f>
        <v>1168.81738333333</v>
      </c>
      <c r="R755" s="85"/>
      <c r="S755" s="86">
        <f t="shared" si="139"/>
        <v>-103.435166666667</v>
      </c>
    </row>
    <row r="756" s="28" customFormat="1" ht="16.5" customHeight="1" spans="1:19">
      <c r="A756" s="46">
        <f t="shared" si="144"/>
        <v>754</v>
      </c>
      <c r="B756" s="47" t="s">
        <v>867</v>
      </c>
      <c r="C756" s="47" t="s">
        <v>21</v>
      </c>
      <c r="D756" s="47" t="s">
        <v>22</v>
      </c>
      <c r="E756" s="47" t="s">
        <v>868</v>
      </c>
      <c r="F756" s="82">
        <v>20</v>
      </c>
      <c r="G756" s="66" t="s">
        <v>207</v>
      </c>
      <c r="H756" s="41">
        <v>43.875</v>
      </c>
      <c r="I756" s="66">
        <v>45.19</v>
      </c>
      <c r="J756" s="66">
        <v>46.5075</v>
      </c>
      <c r="K756" s="65">
        <v>45.1908333333333</v>
      </c>
      <c r="L756" s="47">
        <f t="shared" si="136"/>
        <v>5.87480833333333</v>
      </c>
      <c r="M756" s="47">
        <f>F756*K756+表2[[#This Row],[合计暂定数量]]*表2[[#This Row],[税率（13%）]]</f>
        <v>1021.31283333333</v>
      </c>
      <c r="N756" s="83"/>
      <c r="O756" s="57">
        <f t="shared" si="145"/>
        <v>45.1908333333333</v>
      </c>
      <c r="P756" s="59">
        <f t="shared" si="137"/>
        <v>5.87480833333333</v>
      </c>
      <c r="Q756" s="84">
        <f>F756*O756+表2[[#This Row],[合计暂定数量]]*表2[[#This Row],[税率（13%）]]</f>
        <v>1021.31283333333</v>
      </c>
      <c r="R756" s="85"/>
      <c r="S756" s="86">
        <f t="shared" si="139"/>
        <v>-45.1908333333333</v>
      </c>
    </row>
    <row r="757" s="28" customFormat="1" ht="16.5" customHeight="1" spans="1:19">
      <c r="A757" s="46">
        <f t="shared" si="144"/>
        <v>755</v>
      </c>
      <c r="B757" s="47" t="s">
        <v>869</v>
      </c>
      <c r="C757" s="47" t="s">
        <v>21</v>
      </c>
      <c r="D757" s="47" t="s">
        <v>22</v>
      </c>
      <c r="E757" s="47" t="s">
        <v>870</v>
      </c>
      <c r="F757" s="82">
        <v>5</v>
      </c>
      <c r="G757" s="66" t="s">
        <v>289</v>
      </c>
      <c r="H757" s="41">
        <v>811.2</v>
      </c>
      <c r="I757" s="66">
        <v>835.53</v>
      </c>
      <c r="J757" s="66">
        <v>859.872</v>
      </c>
      <c r="K757" s="65">
        <v>835.534</v>
      </c>
      <c r="L757" s="47">
        <f t="shared" si="136"/>
        <v>108.61942</v>
      </c>
      <c r="M757" s="47">
        <f>F757*K757+表2[[#This Row],[合计暂定数量]]*表2[[#This Row],[税率（13%）]]</f>
        <v>4720.7671</v>
      </c>
      <c r="N757" s="83"/>
      <c r="O757" s="57">
        <f t="shared" si="145"/>
        <v>835.534</v>
      </c>
      <c r="P757" s="59">
        <f t="shared" si="137"/>
        <v>108.61942</v>
      </c>
      <c r="Q757" s="84">
        <f>F757*O757+表2[[#This Row],[合计暂定数量]]*表2[[#This Row],[税率（13%）]]</f>
        <v>4720.7671</v>
      </c>
      <c r="R757" s="85"/>
      <c r="S757" s="86">
        <f t="shared" si="139"/>
        <v>-835.534</v>
      </c>
    </row>
    <row r="758" s="28" customFormat="1" ht="16.5" customHeight="1" spans="1:19">
      <c r="A758" s="46">
        <f t="shared" si="144"/>
        <v>756</v>
      </c>
      <c r="B758" s="47" t="s">
        <v>871</v>
      </c>
      <c r="C758" s="47" t="s">
        <v>21</v>
      </c>
      <c r="D758" s="47" t="s">
        <v>22</v>
      </c>
      <c r="E758" s="47" t="s">
        <v>872</v>
      </c>
      <c r="F758" s="82">
        <v>20</v>
      </c>
      <c r="G758" s="66" t="s">
        <v>93</v>
      </c>
      <c r="H758" s="41">
        <v>43.875</v>
      </c>
      <c r="I758" s="66">
        <v>45.19</v>
      </c>
      <c r="J758" s="66">
        <v>46.5075</v>
      </c>
      <c r="K758" s="65">
        <v>45.1908333333333</v>
      </c>
      <c r="L758" s="47">
        <f t="shared" si="136"/>
        <v>5.87480833333333</v>
      </c>
      <c r="M758" s="47">
        <f>F758*K758+表2[[#This Row],[合计暂定数量]]*表2[[#This Row],[税率（13%）]]</f>
        <v>1021.31283333333</v>
      </c>
      <c r="N758" s="83"/>
      <c r="O758" s="57">
        <f t="shared" si="145"/>
        <v>45.1908333333333</v>
      </c>
      <c r="P758" s="59">
        <f t="shared" si="137"/>
        <v>5.87480833333333</v>
      </c>
      <c r="Q758" s="84">
        <f>F758*O758+表2[[#This Row],[合计暂定数量]]*表2[[#This Row],[税率（13%）]]</f>
        <v>1021.31283333333</v>
      </c>
      <c r="R758" s="85"/>
      <c r="S758" s="86">
        <f t="shared" si="139"/>
        <v>-45.1908333333333</v>
      </c>
    </row>
    <row r="759" s="28" customFormat="1" ht="16.5" customHeight="1" spans="1:19">
      <c r="A759" s="46">
        <f t="shared" si="144"/>
        <v>757</v>
      </c>
      <c r="B759" s="47" t="s">
        <v>873</v>
      </c>
      <c r="C759" s="47" t="s">
        <v>21</v>
      </c>
      <c r="D759" s="47" t="s">
        <v>22</v>
      </c>
      <c r="E759" s="47">
        <v>6206</v>
      </c>
      <c r="F759" s="82">
        <v>15</v>
      </c>
      <c r="G759" s="66" t="s">
        <v>93</v>
      </c>
      <c r="H759" s="41">
        <v>34.125</v>
      </c>
      <c r="I759" s="66">
        <v>35.14</v>
      </c>
      <c r="J759" s="66">
        <v>36.1725</v>
      </c>
      <c r="K759" s="65">
        <v>35.1458333333333</v>
      </c>
      <c r="L759" s="47">
        <f t="shared" si="136"/>
        <v>4.56895833333333</v>
      </c>
      <c r="M759" s="47">
        <f>F759*K759+表2[[#This Row],[合计暂定数量]]*表2[[#This Row],[税率（13%）]]</f>
        <v>595.721875</v>
      </c>
      <c r="N759" s="83"/>
      <c r="O759" s="57">
        <f t="shared" si="145"/>
        <v>35.1458333333333</v>
      </c>
      <c r="P759" s="59">
        <f t="shared" si="137"/>
        <v>4.56895833333333</v>
      </c>
      <c r="Q759" s="84">
        <f>F759*O759+表2[[#This Row],[合计暂定数量]]*表2[[#This Row],[税率（13%）]]</f>
        <v>595.721875</v>
      </c>
      <c r="R759" s="85"/>
      <c r="S759" s="86">
        <f t="shared" si="139"/>
        <v>-35.1458333333333</v>
      </c>
    </row>
    <row r="760" s="28" customFormat="1" ht="16.5" customHeight="1" spans="1:19">
      <c r="A760" s="46">
        <f t="shared" si="144"/>
        <v>758</v>
      </c>
      <c r="B760" s="47" t="s">
        <v>873</v>
      </c>
      <c r="C760" s="47" t="s">
        <v>21</v>
      </c>
      <c r="D760" s="47" t="s">
        <v>22</v>
      </c>
      <c r="E760" s="47">
        <v>6308</v>
      </c>
      <c r="F760" s="82">
        <v>15</v>
      </c>
      <c r="G760" s="66" t="s">
        <v>93</v>
      </c>
      <c r="H760" s="41">
        <v>78</v>
      </c>
      <c r="I760" s="66">
        <v>80.34</v>
      </c>
      <c r="J760" s="66">
        <v>82.68</v>
      </c>
      <c r="K760" s="65">
        <v>80.34</v>
      </c>
      <c r="L760" s="47">
        <f t="shared" si="136"/>
        <v>10.4442</v>
      </c>
      <c r="M760" s="47">
        <f>F760*K760+表2[[#This Row],[合计暂定数量]]*表2[[#This Row],[税率（13%）]]</f>
        <v>1361.763</v>
      </c>
      <c r="N760" s="83"/>
      <c r="O760" s="57">
        <f t="shared" si="145"/>
        <v>80.34</v>
      </c>
      <c r="P760" s="59">
        <f t="shared" si="137"/>
        <v>10.4442</v>
      </c>
      <c r="Q760" s="84">
        <f>F760*O760+表2[[#This Row],[合计暂定数量]]*表2[[#This Row],[税率（13%）]]</f>
        <v>1361.763</v>
      </c>
      <c r="R760" s="85"/>
      <c r="S760" s="86">
        <f t="shared" si="139"/>
        <v>-80.34</v>
      </c>
    </row>
    <row r="761" s="28" customFormat="1" ht="16.5" customHeight="1" spans="1:19">
      <c r="A761" s="46">
        <f t="shared" si="144"/>
        <v>759</v>
      </c>
      <c r="B761" s="47" t="s">
        <v>874</v>
      </c>
      <c r="C761" s="47" t="s">
        <v>21</v>
      </c>
      <c r="D761" s="47" t="s">
        <v>22</v>
      </c>
      <c r="E761" s="47" t="s">
        <v>875</v>
      </c>
      <c r="F761" s="82">
        <v>20</v>
      </c>
      <c r="G761" s="66" t="s">
        <v>93</v>
      </c>
      <c r="H761" s="41">
        <v>11.7</v>
      </c>
      <c r="I761" s="66">
        <v>11.7</v>
      </c>
      <c r="J761" s="66">
        <v>12.402</v>
      </c>
      <c r="K761" s="65">
        <v>11.934</v>
      </c>
      <c r="L761" s="47">
        <f t="shared" si="136"/>
        <v>1.55142</v>
      </c>
      <c r="M761" s="47">
        <f>F761*K761+表2[[#This Row],[合计暂定数量]]*表2[[#This Row],[税率（13%）]]</f>
        <v>269.7084</v>
      </c>
      <c r="N761" s="83"/>
      <c r="O761" s="57">
        <f t="shared" si="145"/>
        <v>11.934</v>
      </c>
      <c r="P761" s="59">
        <f t="shared" si="137"/>
        <v>1.55142</v>
      </c>
      <c r="Q761" s="84">
        <f>F761*O761+表2[[#This Row],[合计暂定数量]]*表2[[#This Row],[税率（13%）]]</f>
        <v>269.7084</v>
      </c>
      <c r="R761" s="85"/>
      <c r="S761" s="86">
        <f t="shared" si="139"/>
        <v>-11.934</v>
      </c>
    </row>
    <row r="762" s="28" customFormat="1" ht="16.5" customHeight="1" spans="1:19">
      <c r="A762" s="46">
        <f t="shared" si="144"/>
        <v>760</v>
      </c>
      <c r="B762" s="47" t="s">
        <v>876</v>
      </c>
      <c r="C762" s="47" t="s">
        <v>21</v>
      </c>
      <c r="D762" s="47" t="s">
        <v>22</v>
      </c>
      <c r="E762" s="47" t="s">
        <v>877</v>
      </c>
      <c r="F762" s="82">
        <v>20</v>
      </c>
      <c r="G762" s="66" t="s">
        <v>93</v>
      </c>
      <c r="H762" s="41">
        <v>75.075</v>
      </c>
      <c r="I762" s="66">
        <v>77.32</v>
      </c>
      <c r="J762" s="66">
        <v>79.5795</v>
      </c>
      <c r="K762" s="65">
        <v>77.3248333333333</v>
      </c>
      <c r="L762" s="47">
        <f t="shared" si="136"/>
        <v>10.0522283333333</v>
      </c>
      <c r="M762" s="47">
        <f>F762*K762+表2[[#This Row],[合计暂定数量]]*表2[[#This Row],[税率（13%）]]</f>
        <v>1747.54123333333</v>
      </c>
      <c r="N762" s="83"/>
      <c r="O762" s="57">
        <f t="shared" si="145"/>
        <v>77.3248333333333</v>
      </c>
      <c r="P762" s="59">
        <f t="shared" si="137"/>
        <v>10.0522283333333</v>
      </c>
      <c r="Q762" s="84">
        <f>F762*O762+表2[[#This Row],[合计暂定数量]]*表2[[#This Row],[税率（13%）]]</f>
        <v>1747.54123333333</v>
      </c>
      <c r="R762" s="85"/>
      <c r="S762" s="86">
        <f t="shared" si="139"/>
        <v>-77.3248333333333</v>
      </c>
    </row>
    <row r="763" s="28" customFormat="1" ht="16.5" customHeight="1" spans="1:19">
      <c r="A763" s="46">
        <f t="shared" si="144"/>
        <v>761</v>
      </c>
      <c r="B763" s="47" t="s">
        <v>876</v>
      </c>
      <c r="C763" s="47" t="s">
        <v>21</v>
      </c>
      <c r="D763" s="47" t="s">
        <v>22</v>
      </c>
      <c r="E763" s="47" t="s">
        <v>878</v>
      </c>
      <c r="F763" s="82">
        <v>20</v>
      </c>
      <c r="G763" s="66" t="s">
        <v>93</v>
      </c>
      <c r="H763" s="41">
        <v>75.075</v>
      </c>
      <c r="I763" s="66">
        <v>77.32</v>
      </c>
      <c r="J763" s="66">
        <v>79.5795</v>
      </c>
      <c r="K763" s="65">
        <v>77.3248333333333</v>
      </c>
      <c r="L763" s="47">
        <f t="shared" si="136"/>
        <v>10.0522283333333</v>
      </c>
      <c r="M763" s="47">
        <f>F763*K763+表2[[#This Row],[合计暂定数量]]*表2[[#This Row],[税率（13%）]]</f>
        <v>1747.54123333333</v>
      </c>
      <c r="N763" s="83"/>
      <c r="O763" s="57">
        <f t="shared" si="145"/>
        <v>77.3248333333333</v>
      </c>
      <c r="P763" s="59">
        <f t="shared" si="137"/>
        <v>10.0522283333333</v>
      </c>
      <c r="Q763" s="84">
        <f>F763*O763+表2[[#This Row],[合计暂定数量]]*表2[[#This Row],[税率（13%）]]</f>
        <v>1747.54123333333</v>
      </c>
      <c r="R763" s="85"/>
      <c r="S763" s="86">
        <f t="shared" si="139"/>
        <v>-77.3248333333333</v>
      </c>
    </row>
    <row r="764" s="28" customFormat="1" ht="16.5" customHeight="1" spans="1:19">
      <c r="A764" s="46">
        <f t="shared" ref="A764:A776" si="146">ROW()-2</f>
        <v>762</v>
      </c>
      <c r="B764" s="47" t="s">
        <v>879</v>
      </c>
      <c r="C764" s="47" t="s">
        <v>502</v>
      </c>
      <c r="D764" s="47" t="s">
        <v>22</v>
      </c>
      <c r="E764" s="47" t="s">
        <v>880</v>
      </c>
      <c r="F764" s="82">
        <v>20</v>
      </c>
      <c r="G764" s="66" t="s">
        <v>207</v>
      </c>
      <c r="H764" s="41">
        <v>8.2875</v>
      </c>
      <c r="I764" s="66">
        <v>10</v>
      </c>
      <c r="J764" s="66">
        <v>8.78475</v>
      </c>
      <c r="K764" s="65">
        <v>9.02408333333334</v>
      </c>
      <c r="L764" s="47">
        <f t="shared" si="136"/>
        <v>1.17313083333333</v>
      </c>
      <c r="M764" s="47">
        <f>F764*K764+表2[[#This Row],[合计暂定数量]]*表2[[#This Row],[税率（13%）]]</f>
        <v>203.944283333333</v>
      </c>
      <c r="N764" s="83"/>
      <c r="O764" s="57">
        <f t="shared" si="145"/>
        <v>9.02408333333334</v>
      </c>
      <c r="P764" s="59">
        <f t="shared" si="137"/>
        <v>1.17313083333333</v>
      </c>
      <c r="Q764" s="84">
        <f>F764*O764+表2[[#This Row],[合计暂定数量]]*表2[[#This Row],[税率（13%）]]</f>
        <v>203.944283333333</v>
      </c>
      <c r="R764" s="85"/>
      <c r="S764" s="86">
        <f t="shared" si="139"/>
        <v>-9.02408333333334</v>
      </c>
    </row>
    <row r="765" ht="16.5" customHeight="1" spans="1:19">
      <c r="A765" s="46">
        <f t="shared" si="146"/>
        <v>763</v>
      </c>
      <c r="B765" s="47" t="s">
        <v>881</v>
      </c>
      <c r="C765" s="47" t="s">
        <v>21</v>
      </c>
      <c r="D765" s="47" t="s">
        <v>22</v>
      </c>
      <c r="E765" s="47" t="s">
        <v>882</v>
      </c>
      <c r="F765" s="82">
        <v>10</v>
      </c>
      <c r="G765" s="66" t="s">
        <v>102</v>
      </c>
      <c r="H765" s="41">
        <v>4.875</v>
      </c>
      <c r="I765" s="66">
        <v>4.875</v>
      </c>
      <c r="J765" s="66">
        <v>5.1675</v>
      </c>
      <c r="K765" s="65">
        <v>4.9725</v>
      </c>
      <c r="L765" s="47">
        <f t="shared" si="136"/>
        <v>0.646425</v>
      </c>
      <c r="M765" s="47">
        <f>F765*K765+表2[[#This Row],[合计暂定数量]]*表2[[#This Row],[税率（13%）]]</f>
        <v>56.18925</v>
      </c>
      <c r="N765" s="68"/>
      <c r="O765" s="57">
        <f t="shared" si="145"/>
        <v>4.9725</v>
      </c>
      <c r="P765" s="59">
        <f t="shared" si="137"/>
        <v>0.646425</v>
      </c>
      <c r="Q765" s="69">
        <f>F765*O765+表2[[#This Row],[合计暂定数量]]*表2[[#This Row],[税率（13%）]]</f>
        <v>56.18925</v>
      </c>
      <c r="R765" s="33"/>
      <c r="S765" s="33">
        <f t="shared" si="139"/>
        <v>-4.9725</v>
      </c>
    </row>
    <row r="766" s="25" customFormat="1" ht="16.5" customHeight="1" spans="1:19">
      <c r="A766" s="46">
        <f t="shared" si="146"/>
        <v>764</v>
      </c>
      <c r="B766" s="47" t="s">
        <v>883</v>
      </c>
      <c r="C766" s="47" t="s">
        <v>21</v>
      </c>
      <c r="D766" s="47" t="s">
        <v>22</v>
      </c>
      <c r="E766" s="47" t="s">
        <v>884</v>
      </c>
      <c r="F766" s="82">
        <v>20</v>
      </c>
      <c r="G766" s="66" t="s">
        <v>93</v>
      </c>
      <c r="H766" s="41">
        <v>61.425</v>
      </c>
      <c r="I766" s="66">
        <v>62.26</v>
      </c>
      <c r="J766" s="66">
        <v>65.1105</v>
      </c>
      <c r="K766" s="65">
        <v>62.9318333333333</v>
      </c>
      <c r="L766" s="47">
        <f t="shared" si="136"/>
        <v>8.18113833333333</v>
      </c>
      <c r="M766" s="47">
        <f>F766*K766+表2[[#This Row],[合计暂定数量]]*表2[[#This Row],[税率（13%）]]</f>
        <v>1422.25943333333</v>
      </c>
      <c r="N766" s="68"/>
      <c r="O766" s="57">
        <f t="shared" si="145"/>
        <v>62.9318333333333</v>
      </c>
      <c r="P766" s="59">
        <f t="shared" si="137"/>
        <v>8.18113833333333</v>
      </c>
      <c r="Q766" s="69">
        <f>F766*O766+表2[[#This Row],[合计暂定数量]]*表2[[#This Row],[税率（13%）]]</f>
        <v>1422.25943333333</v>
      </c>
      <c r="R766" s="33"/>
      <c r="S766" s="33">
        <f t="shared" si="139"/>
        <v>-62.9318333333333</v>
      </c>
    </row>
    <row r="767" s="25" customFormat="1" ht="16.5" customHeight="1" spans="1:19">
      <c r="A767" s="46">
        <f t="shared" si="146"/>
        <v>765</v>
      </c>
      <c r="B767" s="47" t="s">
        <v>883</v>
      </c>
      <c r="C767" s="47" t="s">
        <v>21</v>
      </c>
      <c r="D767" s="47" t="s">
        <v>22</v>
      </c>
      <c r="E767" s="66" t="s">
        <v>885</v>
      </c>
      <c r="F767" s="82">
        <v>20</v>
      </c>
      <c r="G767" s="66" t="s">
        <v>93</v>
      </c>
      <c r="H767" s="41">
        <v>71.175</v>
      </c>
      <c r="I767" s="66">
        <v>73.31</v>
      </c>
      <c r="J767" s="66">
        <v>75.4455</v>
      </c>
      <c r="K767" s="65">
        <v>73.3101666666667</v>
      </c>
      <c r="L767" s="47">
        <f t="shared" si="136"/>
        <v>9.53032166666667</v>
      </c>
      <c r="M767" s="47">
        <f>F767*K767+表2[[#This Row],[合计暂定数量]]*表2[[#This Row],[税率（13%）]]</f>
        <v>1656.80976666667</v>
      </c>
      <c r="N767" s="68"/>
      <c r="O767" s="57">
        <f t="shared" si="145"/>
        <v>73.3101666666667</v>
      </c>
      <c r="P767" s="59">
        <f t="shared" si="137"/>
        <v>9.53032166666667</v>
      </c>
      <c r="Q767" s="69">
        <f>F767*O767+表2[[#This Row],[合计暂定数量]]*表2[[#This Row],[税率（13%）]]</f>
        <v>1656.80976666667</v>
      </c>
      <c r="R767" s="33"/>
      <c r="S767" s="33">
        <f t="shared" si="139"/>
        <v>-73.3101666666667</v>
      </c>
    </row>
    <row r="768" s="25" customFormat="1" ht="16.5" customHeight="1" spans="1:19">
      <c r="A768" s="46">
        <f t="shared" si="146"/>
        <v>766</v>
      </c>
      <c r="B768" s="47" t="s">
        <v>883</v>
      </c>
      <c r="C768" s="47" t="s">
        <v>21</v>
      </c>
      <c r="D768" s="47" t="s">
        <v>22</v>
      </c>
      <c r="E768" s="66" t="s">
        <v>886</v>
      </c>
      <c r="F768" s="82">
        <v>20</v>
      </c>
      <c r="G768" s="66" t="s">
        <v>93</v>
      </c>
      <c r="H768" s="41">
        <v>83.85</v>
      </c>
      <c r="I768" s="66">
        <v>86.36</v>
      </c>
      <c r="J768" s="66">
        <v>88.881</v>
      </c>
      <c r="K768" s="65">
        <v>86.3636666666667</v>
      </c>
      <c r="L768" s="47">
        <f t="shared" si="136"/>
        <v>11.2272766666667</v>
      </c>
      <c r="M768" s="47">
        <f>F768*K768+表2[[#This Row],[合计暂定数量]]*表2[[#This Row],[税率（13%）]]</f>
        <v>1951.81886666667</v>
      </c>
      <c r="N768" s="68"/>
      <c r="O768" s="57">
        <f t="shared" si="145"/>
        <v>86.3636666666667</v>
      </c>
      <c r="P768" s="59">
        <f t="shared" si="137"/>
        <v>11.2272766666667</v>
      </c>
      <c r="Q768" s="69">
        <f>F768*O768+表2[[#This Row],[合计暂定数量]]*表2[[#This Row],[税率（13%）]]</f>
        <v>1951.81886666667</v>
      </c>
      <c r="R768" s="33"/>
      <c r="S768" s="33">
        <f t="shared" si="139"/>
        <v>-86.3636666666667</v>
      </c>
    </row>
    <row r="769" s="25" customFormat="1" ht="16.5" customHeight="1" spans="1:19">
      <c r="A769" s="46">
        <f t="shared" si="146"/>
        <v>767</v>
      </c>
      <c r="B769" s="47" t="s">
        <v>887</v>
      </c>
      <c r="C769" s="47" t="s">
        <v>21</v>
      </c>
      <c r="D769" s="47" t="s">
        <v>22</v>
      </c>
      <c r="E769" s="66" t="s">
        <v>888</v>
      </c>
      <c r="F769" s="82">
        <v>10</v>
      </c>
      <c r="G769" s="66" t="s">
        <v>93</v>
      </c>
      <c r="H769" s="41">
        <v>24.375</v>
      </c>
      <c r="I769" s="66">
        <v>25.1</v>
      </c>
      <c r="J769" s="66">
        <v>25.8375</v>
      </c>
      <c r="K769" s="65">
        <v>25.1041666666667</v>
      </c>
      <c r="L769" s="47">
        <f t="shared" si="136"/>
        <v>3.26354166666667</v>
      </c>
      <c r="M769" s="47">
        <f>F769*K769+表2[[#This Row],[合计暂定数量]]*表2[[#This Row],[税率（13%）]]</f>
        <v>283.677083333333</v>
      </c>
      <c r="N769" s="68"/>
      <c r="O769" s="57">
        <f t="shared" si="145"/>
        <v>25.1041666666667</v>
      </c>
      <c r="P769" s="59">
        <f t="shared" si="137"/>
        <v>3.26354166666667</v>
      </c>
      <c r="Q769" s="69">
        <f>F769*O769+表2[[#This Row],[合计暂定数量]]*表2[[#This Row],[税率（13%）]]</f>
        <v>283.677083333333</v>
      </c>
      <c r="R769" s="33"/>
      <c r="S769" s="33">
        <f t="shared" si="139"/>
        <v>-25.1041666666667</v>
      </c>
    </row>
    <row r="770" s="29" customFormat="1" ht="16.5" customHeight="1" spans="1:19">
      <c r="A770" s="46">
        <f t="shared" si="146"/>
        <v>768</v>
      </c>
      <c r="B770" s="47" t="s">
        <v>889</v>
      </c>
      <c r="C770" s="47" t="s">
        <v>21</v>
      </c>
      <c r="D770" s="47" t="s">
        <v>22</v>
      </c>
      <c r="E770" s="47" t="s">
        <v>890</v>
      </c>
      <c r="F770" s="48">
        <v>300</v>
      </c>
      <c r="G770" s="66" t="s">
        <v>225</v>
      </c>
      <c r="H770" s="41">
        <v>29.25</v>
      </c>
      <c r="I770" s="66">
        <v>30.12</v>
      </c>
      <c r="J770" s="66">
        <v>31.005</v>
      </c>
      <c r="K770" s="65">
        <v>30.125</v>
      </c>
      <c r="L770" s="47">
        <f t="shared" si="136"/>
        <v>3.91625</v>
      </c>
      <c r="M770" s="47">
        <f>F770*K770+表2[[#This Row],[合计暂定数量]]*表2[[#This Row],[税率（13%）]]</f>
        <v>10212.375</v>
      </c>
      <c r="N770" s="68"/>
      <c r="O770" s="57">
        <f t="shared" si="145"/>
        <v>30.125</v>
      </c>
      <c r="P770" s="59">
        <f t="shared" si="137"/>
        <v>3.91625</v>
      </c>
      <c r="Q770" s="93">
        <f>F770*O770+表2[[#This Row],[合计暂定数量]]*表2[[#This Row],[税率（13%）]]</f>
        <v>10212.375</v>
      </c>
      <c r="R770" s="32"/>
      <c r="S770" s="32">
        <f t="shared" si="139"/>
        <v>-30.125</v>
      </c>
    </row>
    <row r="771" s="29" customFormat="1" ht="16.5" customHeight="1" spans="1:19">
      <c r="A771" s="46">
        <f t="shared" si="146"/>
        <v>769</v>
      </c>
      <c r="B771" s="47" t="s">
        <v>889</v>
      </c>
      <c r="C771" s="47" t="s">
        <v>21</v>
      </c>
      <c r="D771" s="47" t="s">
        <v>22</v>
      </c>
      <c r="E771" s="47" t="s">
        <v>891</v>
      </c>
      <c r="F771" s="48">
        <v>500</v>
      </c>
      <c r="G771" s="66" t="s">
        <v>225</v>
      </c>
      <c r="H771" s="41">
        <v>34.125</v>
      </c>
      <c r="I771" s="66">
        <v>35.14</v>
      </c>
      <c r="J771" s="66">
        <v>36.1725</v>
      </c>
      <c r="K771" s="65">
        <v>35.1458333333333</v>
      </c>
      <c r="L771" s="47">
        <f t="shared" si="136"/>
        <v>4.56895833333333</v>
      </c>
      <c r="M771" s="47">
        <f>F771*K771+表2[[#This Row],[合计暂定数量]]*表2[[#This Row],[税率（13%）]]</f>
        <v>19857.3958333333</v>
      </c>
      <c r="N771" s="68"/>
      <c r="O771" s="57">
        <f t="shared" si="145"/>
        <v>35.1458333333333</v>
      </c>
      <c r="P771" s="59">
        <f t="shared" si="137"/>
        <v>4.56895833333333</v>
      </c>
      <c r="Q771" s="93">
        <f>F771*O771+表2[[#This Row],[合计暂定数量]]*表2[[#This Row],[税率（13%）]]</f>
        <v>19857.3958333333</v>
      </c>
      <c r="R771" s="32"/>
      <c r="S771" s="32">
        <f t="shared" si="139"/>
        <v>-35.1458333333333</v>
      </c>
    </row>
    <row r="772" s="29" customFormat="1" ht="16.5" customHeight="1" spans="1:19">
      <c r="A772" s="46">
        <f t="shared" si="146"/>
        <v>770</v>
      </c>
      <c r="B772" s="47" t="s">
        <v>889</v>
      </c>
      <c r="C772" s="47" t="s">
        <v>21</v>
      </c>
      <c r="D772" s="47" t="s">
        <v>22</v>
      </c>
      <c r="E772" s="47" t="s">
        <v>892</v>
      </c>
      <c r="F772" s="48">
        <v>300</v>
      </c>
      <c r="G772" s="66" t="s">
        <v>225</v>
      </c>
      <c r="H772" s="41">
        <v>39</v>
      </c>
      <c r="I772" s="66">
        <v>40.17</v>
      </c>
      <c r="J772" s="66">
        <v>41.34</v>
      </c>
      <c r="K772" s="65">
        <v>40.17</v>
      </c>
      <c r="L772" s="47">
        <f t="shared" ref="L772:L826" si="147">K772*0.13</f>
        <v>5.2221</v>
      </c>
      <c r="M772" s="47">
        <f>F772*K772+表2[[#This Row],[合计暂定数量]]*表2[[#This Row],[税率（13%）]]</f>
        <v>13617.63</v>
      </c>
      <c r="N772" s="68"/>
      <c r="O772" s="57">
        <f t="shared" si="145"/>
        <v>40.17</v>
      </c>
      <c r="P772" s="59">
        <f t="shared" ref="P772:P826" si="148">O772*0.13</f>
        <v>5.2221</v>
      </c>
      <c r="Q772" s="93">
        <f>F772*O772+表2[[#This Row],[合计暂定数量]]*表2[[#This Row],[税率（13%）]]</f>
        <v>13617.63</v>
      </c>
      <c r="R772" s="32"/>
      <c r="S772" s="32">
        <f t="shared" ref="S772:S826" si="149">N772-K772</f>
        <v>-40.17</v>
      </c>
    </row>
    <row r="773" s="29" customFormat="1" ht="16.5" customHeight="1" spans="1:19">
      <c r="A773" s="46">
        <f t="shared" si="146"/>
        <v>771</v>
      </c>
      <c r="B773" s="47" t="s">
        <v>889</v>
      </c>
      <c r="C773" s="47" t="s">
        <v>21</v>
      </c>
      <c r="D773" s="47" t="s">
        <v>22</v>
      </c>
      <c r="E773" s="47" t="s">
        <v>893</v>
      </c>
      <c r="F773" s="48">
        <v>200</v>
      </c>
      <c r="G773" s="66" t="s">
        <v>225</v>
      </c>
      <c r="H773" s="41">
        <v>45.825</v>
      </c>
      <c r="I773" s="66">
        <v>47.19</v>
      </c>
      <c r="J773" s="66">
        <v>48.5745</v>
      </c>
      <c r="K773" s="65">
        <v>47.1965</v>
      </c>
      <c r="L773" s="47">
        <f t="shared" si="147"/>
        <v>6.135545</v>
      </c>
      <c r="M773" s="47">
        <f>F773*K773+表2[[#This Row],[合计暂定数量]]*表2[[#This Row],[税率（13%）]]</f>
        <v>10666.409</v>
      </c>
      <c r="N773" s="68"/>
      <c r="O773" s="57">
        <f t="shared" si="145"/>
        <v>47.1965</v>
      </c>
      <c r="P773" s="59">
        <f t="shared" si="148"/>
        <v>6.135545</v>
      </c>
      <c r="Q773" s="93">
        <f>F773*O773+表2[[#This Row],[合计暂定数量]]*表2[[#This Row],[税率（13%）]]</f>
        <v>10666.409</v>
      </c>
      <c r="R773" s="32"/>
      <c r="S773" s="32">
        <f t="shared" si="149"/>
        <v>-47.1965</v>
      </c>
    </row>
    <row r="774" s="29" customFormat="1" ht="16.5" customHeight="1" spans="1:19">
      <c r="A774" s="46">
        <f t="shared" si="146"/>
        <v>772</v>
      </c>
      <c r="B774" s="47" t="s">
        <v>889</v>
      </c>
      <c r="C774" s="47" t="s">
        <v>21</v>
      </c>
      <c r="D774" s="47" t="s">
        <v>22</v>
      </c>
      <c r="E774" s="47" t="s">
        <v>894</v>
      </c>
      <c r="F774" s="48">
        <v>20</v>
      </c>
      <c r="G774" s="66" t="s">
        <v>225</v>
      </c>
      <c r="H774" s="41">
        <v>50.7</v>
      </c>
      <c r="I774" s="66">
        <v>52.22</v>
      </c>
      <c r="J774" s="66">
        <v>53.742</v>
      </c>
      <c r="K774" s="65">
        <v>52.2206666666667</v>
      </c>
      <c r="L774" s="47">
        <f t="shared" si="147"/>
        <v>6.78868666666667</v>
      </c>
      <c r="M774" s="47">
        <f>F774*K774+表2[[#This Row],[合计暂定数量]]*表2[[#This Row],[税率（13%）]]</f>
        <v>1180.18706666667</v>
      </c>
      <c r="N774" s="68"/>
      <c r="O774" s="57">
        <f t="shared" si="145"/>
        <v>52.2206666666667</v>
      </c>
      <c r="P774" s="59">
        <f t="shared" si="148"/>
        <v>6.78868666666667</v>
      </c>
      <c r="Q774" s="93">
        <f>F774*O774+表2[[#This Row],[合计暂定数量]]*表2[[#This Row],[税率（13%）]]</f>
        <v>1180.18706666667</v>
      </c>
      <c r="R774" s="32"/>
      <c r="S774" s="32">
        <f t="shared" si="149"/>
        <v>-52.2206666666667</v>
      </c>
    </row>
    <row r="775" s="30" customFormat="1" ht="16.5" customHeight="1" spans="1:19">
      <c r="A775" s="46">
        <f t="shared" si="146"/>
        <v>773</v>
      </c>
      <c r="B775" s="47" t="s">
        <v>895</v>
      </c>
      <c r="C775" s="47" t="s">
        <v>21</v>
      </c>
      <c r="D775" s="47" t="s">
        <v>22</v>
      </c>
      <c r="E775" s="47" t="s">
        <v>896</v>
      </c>
      <c r="F775" s="48">
        <v>500</v>
      </c>
      <c r="G775" s="66" t="s">
        <v>93</v>
      </c>
      <c r="H775" s="41">
        <v>0.975</v>
      </c>
      <c r="I775" s="66">
        <v>0.975</v>
      </c>
      <c r="J775" s="66">
        <v>1.0335</v>
      </c>
      <c r="K775" s="56">
        <v>0.9945</v>
      </c>
      <c r="L775" s="47">
        <f t="shared" si="147"/>
        <v>0.129285</v>
      </c>
      <c r="M775" s="47">
        <f>F775*K775+表2[[#This Row],[合计暂定数量]]*表2[[#This Row],[税率（13%）]]</f>
        <v>561.8925</v>
      </c>
      <c r="N775" s="83"/>
      <c r="O775" s="57">
        <f t="shared" si="145"/>
        <v>0.9945</v>
      </c>
      <c r="P775" s="59">
        <f t="shared" si="148"/>
        <v>0.129285</v>
      </c>
      <c r="Q775" s="94">
        <f>F775*O775+表2[[#This Row],[合计暂定数量]]*表2[[#This Row],[税率（13%）]]</f>
        <v>561.8925</v>
      </c>
      <c r="R775" s="95"/>
      <c r="S775" s="96">
        <f t="shared" si="149"/>
        <v>-0.9945</v>
      </c>
    </row>
    <row r="776" s="29" customFormat="1" ht="16.5" customHeight="1" spans="1:19">
      <c r="A776" s="46">
        <f t="shared" si="146"/>
        <v>774</v>
      </c>
      <c r="B776" s="47" t="s">
        <v>897</v>
      </c>
      <c r="C776" s="47" t="s">
        <v>21</v>
      </c>
      <c r="D776" s="47" t="s">
        <v>22</v>
      </c>
      <c r="E776" s="47" t="s">
        <v>898</v>
      </c>
      <c r="F776" s="48">
        <v>5</v>
      </c>
      <c r="G776" s="47" t="s">
        <v>225</v>
      </c>
      <c r="H776" s="41">
        <v>29.25</v>
      </c>
      <c r="I776" s="47">
        <v>30.12</v>
      </c>
      <c r="J776" s="47">
        <v>31.005</v>
      </c>
      <c r="K776" s="56">
        <v>30.125</v>
      </c>
      <c r="L776" s="47">
        <f t="shared" si="147"/>
        <v>3.91625</v>
      </c>
      <c r="M776" s="47">
        <f>F776*K776+表2[[#This Row],[合计暂定数量]]*表2[[#This Row],[税率（13%）]]</f>
        <v>170.20625</v>
      </c>
      <c r="N776" s="68"/>
      <c r="O776" s="57">
        <f t="shared" si="145"/>
        <v>30.125</v>
      </c>
      <c r="P776" s="59">
        <f t="shared" si="148"/>
        <v>3.91625</v>
      </c>
      <c r="Q776" s="93">
        <f>F776*O776+表2[[#This Row],[合计暂定数量]]*表2[[#This Row],[税率（13%）]]</f>
        <v>170.20625</v>
      </c>
      <c r="R776" s="32"/>
      <c r="S776" s="32">
        <f t="shared" si="149"/>
        <v>-30.125</v>
      </c>
    </row>
    <row r="777" s="29" customFormat="1" ht="16.5" customHeight="1" spans="1:19">
      <c r="A777" s="46">
        <v>806</v>
      </c>
      <c r="B777" s="47" t="s">
        <v>899</v>
      </c>
      <c r="C777" s="47" t="s">
        <v>21</v>
      </c>
      <c r="D777" s="47" t="s">
        <v>22</v>
      </c>
      <c r="E777" s="47" t="s">
        <v>900</v>
      </c>
      <c r="F777" s="48">
        <v>5</v>
      </c>
      <c r="G777" s="47" t="s">
        <v>225</v>
      </c>
      <c r="H777" s="41">
        <v>73.125</v>
      </c>
      <c r="I777" s="47">
        <v>75.31</v>
      </c>
      <c r="J777" s="47">
        <v>77.5125</v>
      </c>
      <c r="K777" s="56">
        <v>75.3158333333333</v>
      </c>
      <c r="L777" s="47">
        <f t="shared" si="147"/>
        <v>9.79105833333333</v>
      </c>
      <c r="M777" s="47">
        <f>F777*K777+表2[[#This Row],[合计暂定数量]]*表2[[#This Row],[税率（13%）]]</f>
        <v>425.534458333333</v>
      </c>
      <c r="N777" s="68"/>
      <c r="O777" s="57">
        <f t="shared" si="145"/>
        <v>75.3158333333333</v>
      </c>
      <c r="P777" s="59">
        <f t="shared" si="148"/>
        <v>9.79105833333333</v>
      </c>
      <c r="Q777" s="93">
        <f>F777*O777+表2[[#This Row],[合计暂定数量]]*表2[[#This Row],[税率（13%）]]</f>
        <v>425.534458333333</v>
      </c>
      <c r="R777" s="32"/>
      <c r="S777" s="32">
        <f t="shared" si="149"/>
        <v>-75.3158333333333</v>
      </c>
    </row>
    <row r="778" s="25" customFormat="1" ht="16.5" customHeight="1" spans="1:19">
      <c r="A778" s="38">
        <f t="shared" ref="A778:A784" si="150">ROW()-2</f>
        <v>776</v>
      </c>
      <c r="B778" s="39" t="s">
        <v>901</v>
      </c>
      <c r="C778" s="39" t="s">
        <v>502</v>
      </c>
      <c r="D778" s="39" t="s">
        <v>902</v>
      </c>
      <c r="E778" s="39" t="s">
        <v>903</v>
      </c>
      <c r="F778" s="40">
        <v>20</v>
      </c>
      <c r="G778" s="39" t="s">
        <v>767</v>
      </c>
      <c r="H778" s="41">
        <v>378.3</v>
      </c>
      <c r="I778" s="39">
        <v>389.64</v>
      </c>
      <c r="J778" s="39">
        <v>400.998</v>
      </c>
      <c r="K778" s="56">
        <v>389.646</v>
      </c>
      <c r="L778" s="39">
        <f t="shared" si="147"/>
        <v>50.65398</v>
      </c>
      <c r="M778" s="39">
        <f>F778*K778+表2[[#This Row],[合计暂定数量]]*表2[[#This Row],[税率（13%）]]</f>
        <v>8805.9996</v>
      </c>
      <c r="N778" s="32">
        <v>418.19</v>
      </c>
      <c r="O778" s="57">
        <f t="shared" ref="O754:O779" si="151">IF(K778&gt;N778,N778,K778)</f>
        <v>389.646</v>
      </c>
      <c r="P778" s="59">
        <f t="shared" si="148"/>
        <v>50.65398</v>
      </c>
      <c r="Q778" s="69">
        <f>F778*O778+表2[[#This Row],[合计暂定数量]]*表2[[#This Row],[税率（13%）]]</f>
        <v>8805.9996</v>
      </c>
      <c r="R778" s="33">
        <f t="shared" ref="R772:R826" si="152">IF(K778&gt;N778,N778,0)</f>
        <v>0</v>
      </c>
      <c r="S778" s="33">
        <f t="shared" si="149"/>
        <v>28.544</v>
      </c>
    </row>
    <row r="779" ht="40" customHeight="1" spans="1:19">
      <c r="A779" s="46">
        <f t="shared" si="150"/>
        <v>777</v>
      </c>
      <c r="B779" s="47" t="s">
        <v>904</v>
      </c>
      <c r="C779" s="47" t="s">
        <v>502</v>
      </c>
      <c r="D779" s="47" t="s">
        <v>22</v>
      </c>
      <c r="E779" s="47" t="s">
        <v>905</v>
      </c>
      <c r="F779" s="48">
        <v>5</v>
      </c>
      <c r="G779" s="47" t="s">
        <v>767</v>
      </c>
      <c r="H779" s="41">
        <v>3042</v>
      </c>
      <c r="I779" s="47">
        <v>3133.26</v>
      </c>
      <c r="J779" s="47">
        <v>3224.52</v>
      </c>
      <c r="K779" s="56">
        <v>3133.26</v>
      </c>
      <c r="L779" s="47">
        <f t="shared" si="147"/>
        <v>407.3238</v>
      </c>
      <c r="M779" s="47">
        <f>F779*K779+表2[[#This Row],[合计暂定数量]]*表2[[#This Row],[税率（13%）]]</f>
        <v>17702.919</v>
      </c>
      <c r="N779" s="68"/>
      <c r="O779" s="57">
        <f t="shared" ref="O779:O784" si="153">K779</f>
        <v>3133.26</v>
      </c>
      <c r="P779" s="59">
        <f t="shared" si="148"/>
        <v>407.3238</v>
      </c>
      <c r="Q779" s="69">
        <f>F779*O779+表2[[#This Row],[合计暂定数量]]*表2[[#This Row],[税率（13%）]]</f>
        <v>17702.919</v>
      </c>
      <c r="R779" s="33"/>
      <c r="S779" s="33">
        <f t="shared" si="149"/>
        <v>-3133.26</v>
      </c>
    </row>
    <row r="780" ht="26" customHeight="1" spans="1:19">
      <c r="A780" s="46">
        <f t="shared" si="150"/>
        <v>778</v>
      </c>
      <c r="B780" s="47" t="s">
        <v>906</v>
      </c>
      <c r="C780" s="47" t="s">
        <v>502</v>
      </c>
      <c r="D780" s="47" t="s">
        <v>907</v>
      </c>
      <c r="E780" s="47" t="s">
        <v>908</v>
      </c>
      <c r="F780" s="48">
        <v>15</v>
      </c>
      <c r="G780" s="47" t="s">
        <v>767</v>
      </c>
      <c r="H780" s="41">
        <v>3558.75</v>
      </c>
      <c r="I780" s="47">
        <v>3665.51</v>
      </c>
      <c r="J780" s="47">
        <v>3772.275</v>
      </c>
      <c r="K780" s="65">
        <v>3665.51166666667</v>
      </c>
      <c r="L780" s="47">
        <f t="shared" si="147"/>
        <v>476.516516666667</v>
      </c>
      <c r="M780" s="47">
        <f>F780*K780+表2[[#This Row],[合计暂定数量]]*表2[[#This Row],[税率（13%）]]</f>
        <v>62130.42275</v>
      </c>
      <c r="N780" s="68"/>
      <c r="O780" s="57">
        <f t="shared" si="153"/>
        <v>3665.51166666667</v>
      </c>
      <c r="P780" s="59">
        <f t="shared" si="148"/>
        <v>476.516516666667</v>
      </c>
      <c r="Q780" s="69">
        <f>F780*O780+表2[[#This Row],[合计暂定数量]]*表2[[#This Row],[税率（13%）]]</f>
        <v>62130.42275</v>
      </c>
      <c r="R780" s="33"/>
      <c r="S780" s="33">
        <f t="shared" si="149"/>
        <v>-3665.51166666667</v>
      </c>
    </row>
    <row r="781" s="25" customFormat="1" ht="28" customHeight="1" spans="1:19">
      <c r="A781" s="46">
        <f t="shared" si="150"/>
        <v>779</v>
      </c>
      <c r="B781" s="47" t="s">
        <v>909</v>
      </c>
      <c r="C781" s="47" t="s">
        <v>502</v>
      </c>
      <c r="D781" s="47" t="s">
        <v>910</v>
      </c>
      <c r="E781" s="47" t="s">
        <v>911</v>
      </c>
      <c r="F781" s="48">
        <v>15</v>
      </c>
      <c r="G781" s="66" t="s">
        <v>207</v>
      </c>
      <c r="H781" s="41">
        <v>565.5</v>
      </c>
      <c r="I781" s="66">
        <v>582.46</v>
      </c>
      <c r="J781" s="66">
        <v>599.43</v>
      </c>
      <c r="K781" s="65">
        <v>582.463333333333</v>
      </c>
      <c r="L781" s="47">
        <f t="shared" si="147"/>
        <v>75.7202333333333</v>
      </c>
      <c r="M781" s="47">
        <f>F781*K781+表2[[#This Row],[合计暂定数量]]*表2[[#This Row],[税率（13%）]]</f>
        <v>9872.7535</v>
      </c>
      <c r="N781" s="68"/>
      <c r="O781" s="57">
        <f t="shared" si="153"/>
        <v>582.463333333333</v>
      </c>
      <c r="P781" s="59">
        <f t="shared" si="148"/>
        <v>75.7202333333333</v>
      </c>
      <c r="Q781" s="69">
        <f>F781*O781+表2[[#This Row],[合计暂定数量]]*表2[[#This Row],[税率（13%）]]</f>
        <v>9872.7535</v>
      </c>
      <c r="R781" s="33"/>
      <c r="S781" s="33">
        <f t="shared" si="149"/>
        <v>-582.463333333333</v>
      </c>
    </row>
    <row r="782" s="25" customFormat="1" ht="32" customHeight="1" spans="1:19">
      <c r="A782" s="46">
        <f t="shared" si="150"/>
        <v>780</v>
      </c>
      <c r="B782" s="47" t="s">
        <v>912</v>
      </c>
      <c r="C782" s="47" t="s">
        <v>502</v>
      </c>
      <c r="D782" s="47" t="s">
        <v>22</v>
      </c>
      <c r="E782" s="47" t="s">
        <v>913</v>
      </c>
      <c r="F782" s="82">
        <v>10</v>
      </c>
      <c r="G782" s="66" t="s">
        <v>767</v>
      </c>
      <c r="H782" s="41">
        <v>906.75</v>
      </c>
      <c r="I782" s="66">
        <v>933.95</v>
      </c>
      <c r="J782" s="66">
        <v>961.155</v>
      </c>
      <c r="K782" s="65">
        <v>933.951666666667</v>
      </c>
      <c r="L782" s="47">
        <f t="shared" si="147"/>
        <v>121.413716666667</v>
      </c>
      <c r="M782" s="47">
        <f>F782*K782+表2[[#This Row],[合计暂定数量]]*表2[[#This Row],[税率（13%）]]</f>
        <v>10553.6538333333</v>
      </c>
      <c r="N782" s="68"/>
      <c r="O782" s="57">
        <f t="shared" si="153"/>
        <v>933.951666666667</v>
      </c>
      <c r="P782" s="59">
        <f t="shared" si="148"/>
        <v>121.413716666667</v>
      </c>
      <c r="Q782" s="69">
        <f>F782*O782+表2[[#This Row],[合计暂定数量]]*表2[[#This Row],[税率（13%）]]</f>
        <v>10553.6538333333</v>
      </c>
      <c r="R782" s="33"/>
      <c r="S782" s="33">
        <f t="shared" si="149"/>
        <v>-933.951666666667</v>
      </c>
    </row>
    <row r="783" s="25" customFormat="1" ht="31" customHeight="1" spans="1:19">
      <c r="A783" s="46">
        <f t="shared" si="150"/>
        <v>781</v>
      </c>
      <c r="B783" s="47" t="s">
        <v>914</v>
      </c>
      <c r="C783" s="47" t="s">
        <v>502</v>
      </c>
      <c r="D783" s="47" t="s">
        <v>22</v>
      </c>
      <c r="E783" s="47" t="s">
        <v>915</v>
      </c>
      <c r="F783" s="82">
        <v>10</v>
      </c>
      <c r="G783" s="66" t="s">
        <v>767</v>
      </c>
      <c r="H783" s="41">
        <v>1194.375</v>
      </c>
      <c r="I783" s="66">
        <v>1230.2</v>
      </c>
      <c r="J783" s="66">
        <v>1266.0375</v>
      </c>
      <c r="K783" s="65">
        <v>1230.20416666667</v>
      </c>
      <c r="L783" s="47">
        <f t="shared" si="147"/>
        <v>159.926541666667</v>
      </c>
      <c r="M783" s="47">
        <f>F783*K783+表2[[#This Row],[合计暂定数量]]*表2[[#This Row],[税率（13%）]]</f>
        <v>13901.3070833333</v>
      </c>
      <c r="N783" s="68"/>
      <c r="O783" s="57">
        <f t="shared" si="153"/>
        <v>1230.20416666667</v>
      </c>
      <c r="P783" s="59">
        <f t="shared" si="148"/>
        <v>159.926541666667</v>
      </c>
      <c r="Q783" s="69">
        <f>F783*O783+表2[[#This Row],[合计暂定数量]]*表2[[#This Row],[税率（13%）]]</f>
        <v>13901.3070833333</v>
      </c>
      <c r="R783" s="33"/>
      <c r="S783" s="33">
        <f t="shared" si="149"/>
        <v>-1230.20416666667</v>
      </c>
    </row>
    <row r="784" s="25" customFormat="1" spans="1:19">
      <c r="A784" s="46">
        <f t="shared" si="150"/>
        <v>782</v>
      </c>
      <c r="B784" s="47" t="s">
        <v>916</v>
      </c>
      <c r="C784" s="47" t="s">
        <v>502</v>
      </c>
      <c r="D784" s="47" t="s">
        <v>22</v>
      </c>
      <c r="E784" s="47" t="s">
        <v>917</v>
      </c>
      <c r="F784" s="82">
        <v>20</v>
      </c>
      <c r="G784" s="66" t="s">
        <v>93</v>
      </c>
      <c r="H784" s="41">
        <v>633.75</v>
      </c>
      <c r="I784" s="66">
        <v>652.76</v>
      </c>
      <c r="J784" s="66">
        <v>671.775</v>
      </c>
      <c r="K784" s="65">
        <v>652.761666666667</v>
      </c>
      <c r="L784" s="47">
        <f t="shared" si="147"/>
        <v>84.8590166666667</v>
      </c>
      <c r="M784" s="47">
        <f>F784*K784+表2[[#This Row],[合计暂定数量]]*表2[[#This Row],[税率（13%）]]</f>
        <v>14752.4136666667</v>
      </c>
      <c r="N784" s="68"/>
      <c r="O784" s="57">
        <f t="shared" si="153"/>
        <v>652.761666666667</v>
      </c>
      <c r="P784" s="59">
        <f t="shared" si="148"/>
        <v>84.8590166666667</v>
      </c>
      <c r="Q784" s="69">
        <f>F784*O784+表2[[#This Row],[合计暂定数量]]*表2[[#This Row],[税率（13%）]]</f>
        <v>14752.4136666667</v>
      </c>
      <c r="R784" s="33"/>
      <c r="S784" s="33">
        <f t="shared" si="149"/>
        <v>-652.761666666667</v>
      </c>
    </row>
    <row r="785" s="25" customFormat="1" spans="1:19">
      <c r="A785" s="38">
        <f t="shared" ref="A785:A794" si="154">ROW()-2</f>
        <v>783</v>
      </c>
      <c r="B785" s="39" t="s">
        <v>918</v>
      </c>
      <c r="C785" s="39" t="s">
        <v>502</v>
      </c>
      <c r="D785" s="39" t="s">
        <v>919</v>
      </c>
      <c r="E785" s="39" t="s">
        <v>920</v>
      </c>
      <c r="F785" s="87">
        <v>10</v>
      </c>
      <c r="G785" s="88" t="s">
        <v>767</v>
      </c>
      <c r="H785" s="41">
        <v>1170</v>
      </c>
      <c r="I785" s="88">
        <v>1205.1</v>
      </c>
      <c r="J785" s="88">
        <v>1240.2</v>
      </c>
      <c r="K785" s="65">
        <v>1205.1</v>
      </c>
      <c r="L785" s="39">
        <f t="shared" si="147"/>
        <v>156.663</v>
      </c>
      <c r="M785" s="39">
        <f>F785*K785+表2[[#This Row],[合计暂定数量]]*表2[[#This Row],[税率（13%）]]</f>
        <v>13617.63</v>
      </c>
      <c r="N785" s="32">
        <v>680.32</v>
      </c>
      <c r="O785" s="57">
        <f t="shared" ref="O780:O825" si="155">IF(K785&gt;N785,N785,K785)</f>
        <v>680.32</v>
      </c>
      <c r="P785" s="59">
        <f t="shared" si="148"/>
        <v>88.4416</v>
      </c>
      <c r="Q785" s="69">
        <f>F785*O785+表2[[#This Row],[合计暂定数量]]*表2[[#This Row],[税率（13%）]]</f>
        <v>8369.83</v>
      </c>
      <c r="R785" s="33">
        <f t="shared" si="152"/>
        <v>680.32</v>
      </c>
      <c r="S785" s="33">
        <f t="shared" si="149"/>
        <v>-524.78</v>
      </c>
    </row>
    <row r="786" s="25" customFormat="1" ht="24" spans="1:19">
      <c r="A786" s="38">
        <f t="shared" si="154"/>
        <v>784</v>
      </c>
      <c r="B786" s="39" t="s">
        <v>921</v>
      </c>
      <c r="C786" s="39" t="s">
        <v>502</v>
      </c>
      <c r="D786" s="39" t="s">
        <v>922</v>
      </c>
      <c r="E786" s="39" t="s">
        <v>923</v>
      </c>
      <c r="F786" s="87">
        <v>15</v>
      </c>
      <c r="G786" s="88" t="s">
        <v>405</v>
      </c>
      <c r="H786" s="41">
        <v>458.25</v>
      </c>
      <c r="I786" s="88">
        <v>471.99</v>
      </c>
      <c r="J786" s="88">
        <v>485.745</v>
      </c>
      <c r="K786" s="65">
        <v>471.995</v>
      </c>
      <c r="L786" s="39">
        <f t="shared" si="147"/>
        <v>61.35935</v>
      </c>
      <c r="M786" s="39">
        <f>F786*K786+表2[[#This Row],[合计暂定数量]]*表2[[#This Row],[税率（13%）]]</f>
        <v>8000.31525</v>
      </c>
      <c r="N786" s="32">
        <v>832.14</v>
      </c>
      <c r="O786" s="57">
        <f t="shared" si="155"/>
        <v>471.995</v>
      </c>
      <c r="P786" s="59">
        <f t="shared" si="148"/>
        <v>61.35935</v>
      </c>
      <c r="Q786" s="69">
        <f>F786*O786+表2[[#This Row],[合计暂定数量]]*表2[[#This Row],[税率（13%）]]</f>
        <v>8000.31525</v>
      </c>
      <c r="R786" s="33">
        <f t="shared" si="152"/>
        <v>0</v>
      </c>
      <c r="S786" s="33">
        <f t="shared" si="149"/>
        <v>360.145</v>
      </c>
    </row>
    <row r="787" s="25" customFormat="1" spans="1:19">
      <c r="A787" s="38">
        <f t="shared" si="154"/>
        <v>785</v>
      </c>
      <c r="B787" s="39" t="s">
        <v>924</v>
      </c>
      <c r="C787" s="39" t="s">
        <v>502</v>
      </c>
      <c r="D787" s="39" t="s">
        <v>925</v>
      </c>
      <c r="E787" s="39" t="s">
        <v>926</v>
      </c>
      <c r="F787" s="87">
        <v>6</v>
      </c>
      <c r="G787" s="88" t="s">
        <v>93</v>
      </c>
      <c r="H787" s="41">
        <v>184.275</v>
      </c>
      <c r="I787" s="88">
        <v>189.8</v>
      </c>
      <c r="J787" s="88">
        <v>195.3315</v>
      </c>
      <c r="K787" s="65">
        <v>189.802166666667</v>
      </c>
      <c r="L787" s="39">
        <f t="shared" si="147"/>
        <v>24.6742816666667</v>
      </c>
      <c r="M787" s="39">
        <f>F787*K787+表2[[#This Row],[合计暂定数量]]*表2[[#This Row],[税率（13%）]]</f>
        <v>1286.85869</v>
      </c>
      <c r="N787" s="32">
        <v>196.75</v>
      </c>
      <c r="O787" s="57">
        <f t="shared" si="155"/>
        <v>189.802166666667</v>
      </c>
      <c r="P787" s="59">
        <f t="shared" si="148"/>
        <v>24.6742816666667</v>
      </c>
      <c r="Q787" s="69">
        <f>F787*O787+表2[[#This Row],[合计暂定数量]]*表2[[#This Row],[税率（13%）]]</f>
        <v>1286.85869</v>
      </c>
      <c r="R787" s="33">
        <f t="shared" si="152"/>
        <v>0</v>
      </c>
      <c r="S787" s="33">
        <f t="shared" si="149"/>
        <v>6.94783333333331</v>
      </c>
    </row>
    <row r="788" s="25" customFormat="1" ht="60" spans="1:19">
      <c r="A788" s="46">
        <f t="shared" si="154"/>
        <v>786</v>
      </c>
      <c r="B788" s="47" t="s">
        <v>927</v>
      </c>
      <c r="C788" s="47" t="s">
        <v>502</v>
      </c>
      <c r="D788" s="47" t="s">
        <v>928</v>
      </c>
      <c r="E788" s="47" t="s">
        <v>929</v>
      </c>
      <c r="F788" s="82">
        <v>2</v>
      </c>
      <c r="G788" s="66" t="s">
        <v>767</v>
      </c>
      <c r="H788" s="41">
        <v>6630</v>
      </c>
      <c r="I788" s="66">
        <v>6828.9</v>
      </c>
      <c r="J788" s="66">
        <v>7027.8</v>
      </c>
      <c r="K788" s="65">
        <v>6828.9</v>
      </c>
      <c r="L788" s="47">
        <f t="shared" si="147"/>
        <v>887.757</v>
      </c>
      <c r="M788" s="47">
        <f>F788*K788+表2[[#This Row],[合计暂定数量]]*表2[[#This Row],[税率（13%）]]</f>
        <v>15433.314</v>
      </c>
      <c r="N788" s="68"/>
      <c r="O788" s="57">
        <f>K788</f>
        <v>6828.9</v>
      </c>
      <c r="P788" s="59">
        <f t="shared" si="148"/>
        <v>887.757</v>
      </c>
      <c r="Q788" s="69">
        <f>F788*O788+表2[[#This Row],[合计暂定数量]]*表2[[#This Row],[税率（13%）]]</f>
        <v>15433.314</v>
      </c>
      <c r="R788" s="33"/>
      <c r="S788" s="33">
        <f t="shared" si="149"/>
        <v>-6828.9</v>
      </c>
    </row>
    <row r="789" s="25" customFormat="1" spans="1:19">
      <c r="A789" s="38">
        <f t="shared" si="154"/>
        <v>787</v>
      </c>
      <c r="B789" s="39" t="s">
        <v>673</v>
      </c>
      <c r="C789" s="39" t="s">
        <v>502</v>
      </c>
      <c r="D789" s="39" t="s">
        <v>22</v>
      </c>
      <c r="E789" s="39" t="s">
        <v>672</v>
      </c>
      <c r="F789" s="87">
        <v>3</v>
      </c>
      <c r="G789" s="88" t="s">
        <v>405</v>
      </c>
      <c r="H789" s="41">
        <v>34.125</v>
      </c>
      <c r="I789" s="88">
        <v>35.14</v>
      </c>
      <c r="J789" s="88">
        <v>36.1725</v>
      </c>
      <c r="K789" s="65">
        <v>35.1458333333333</v>
      </c>
      <c r="L789" s="39">
        <f t="shared" si="147"/>
        <v>4.56895833333333</v>
      </c>
      <c r="M789" s="39">
        <f>F789*K789+表2[[#This Row],[合计暂定数量]]*表2[[#This Row],[税率（13%）]]</f>
        <v>119.144375</v>
      </c>
      <c r="N789" s="32">
        <v>31.64</v>
      </c>
      <c r="O789" s="57">
        <f t="shared" si="155"/>
        <v>31.64</v>
      </c>
      <c r="P789" s="59">
        <f t="shared" si="148"/>
        <v>4.1132</v>
      </c>
      <c r="Q789" s="69">
        <f>F789*O789+表2[[#This Row],[合计暂定数量]]*表2[[#This Row],[税率（13%）]]</f>
        <v>108.626875</v>
      </c>
      <c r="R789" s="33">
        <f t="shared" si="152"/>
        <v>31.64</v>
      </c>
      <c r="S789" s="33">
        <f t="shared" si="149"/>
        <v>-3.50583333333333</v>
      </c>
    </row>
    <row r="790" s="25" customFormat="1" spans="1:19">
      <c r="A790" s="38">
        <f t="shared" si="154"/>
        <v>788</v>
      </c>
      <c r="B790" s="39" t="s">
        <v>673</v>
      </c>
      <c r="C790" s="39" t="s">
        <v>502</v>
      </c>
      <c r="D790" s="39" t="s">
        <v>22</v>
      </c>
      <c r="E790" s="39" t="s">
        <v>674</v>
      </c>
      <c r="F790" s="87">
        <v>3</v>
      </c>
      <c r="G790" s="88" t="s">
        <v>405</v>
      </c>
      <c r="H790" s="41">
        <v>51.675</v>
      </c>
      <c r="I790" s="88">
        <v>53.22</v>
      </c>
      <c r="J790" s="88">
        <v>54.7755</v>
      </c>
      <c r="K790" s="65">
        <v>53.2235</v>
      </c>
      <c r="L790" s="39">
        <f t="shared" si="147"/>
        <v>6.919055</v>
      </c>
      <c r="M790" s="39">
        <f>F790*K790+表2[[#This Row],[合计暂定数量]]*表2[[#This Row],[税率（13%）]]</f>
        <v>180.427665</v>
      </c>
      <c r="N790" s="32">
        <v>50.6</v>
      </c>
      <c r="O790" s="57">
        <f t="shared" si="155"/>
        <v>50.6</v>
      </c>
      <c r="P790" s="59">
        <f t="shared" si="148"/>
        <v>6.578</v>
      </c>
      <c r="Q790" s="69">
        <f>F790*O790+表2[[#This Row],[合计暂定数量]]*表2[[#This Row],[税率（13%）]]</f>
        <v>172.557165</v>
      </c>
      <c r="R790" s="33">
        <f t="shared" si="152"/>
        <v>50.6</v>
      </c>
      <c r="S790" s="33">
        <f t="shared" si="149"/>
        <v>-2.6235</v>
      </c>
    </row>
    <row r="791" s="25" customFormat="1" spans="1:19">
      <c r="A791" s="38">
        <f t="shared" si="154"/>
        <v>789</v>
      </c>
      <c r="B791" s="39" t="s">
        <v>673</v>
      </c>
      <c r="C791" s="39" t="s">
        <v>502</v>
      </c>
      <c r="D791" s="39" t="s">
        <v>22</v>
      </c>
      <c r="E791" s="39" t="s">
        <v>930</v>
      </c>
      <c r="F791" s="87">
        <v>3</v>
      </c>
      <c r="G791" s="88" t="s">
        <v>405</v>
      </c>
      <c r="H791" s="41">
        <v>74.1</v>
      </c>
      <c r="I791" s="88">
        <v>76.32</v>
      </c>
      <c r="J791" s="88">
        <v>78.546</v>
      </c>
      <c r="K791" s="65">
        <v>76.322</v>
      </c>
      <c r="L791" s="39">
        <f t="shared" si="147"/>
        <v>9.92186</v>
      </c>
      <c r="M791" s="39">
        <f>F791*K791+表2[[#This Row],[合计暂定数量]]*表2[[#This Row],[税率（13%）]]</f>
        <v>258.73158</v>
      </c>
      <c r="N791" s="32">
        <v>63.25</v>
      </c>
      <c r="O791" s="57">
        <f t="shared" si="155"/>
        <v>63.25</v>
      </c>
      <c r="P791" s="59">
        <f t="shared" si="148"/>
        <v>8.2225</v>
      </c>
      <c r="Q791" s="69">
        <f>F791*O791+表2[[#This Row],[合计暂定数量]]*表2[[#This Row],[税率（13%）]]</f>
        <v>219.51558</v>
      </c>
      <c r="R791" s="33">
        <f t="shared" si="152"/>
        <v>63.25</v>
      </c>
      <c r="S791" s="33">
        <f t="shared" si="149"/>
        <v>-13.072</v>
      </c>
    </row>
    <row r="792" s="25" customFormat="1" spans="1:19">
      <c r="A792" s="38">
        <f t="shared" si="154"/>
        <v>790</v>
      </c>
      <c r="B792" s="39" t="s">
        <v>931</v>
      </c>
      <c r="C792" s="39" t="s">
        <v>502</v>
      </c>
      <c r="D792" s="39" t="s">
        <v>22</v>
      </c>
      <c r="E792" s="39" t="s">
        <v>932</v>
      </c>
      <c r="F792" s="87">
        <v>10</v>
      </c>
      <c r="G792" s="88" t="s">
        <v>405</v>
      </c>
      <c r="H792" s="41">
        <v>159.9</v>
      </c>
      <c r="I792" s="88">
        <v>164.69</v>
      </c>
      <c r="J792" s="88">
        <v>169.494</v>
      </c>
      <c r="K792" s="65">
        <v>164.694666666667</v>
      </c>
      <c r="L792" s="39">
        <f t="shared" si="147"/>
        <v>21.4103066666667</v>
      </c>
      <c r="M792" s="39">
        <f>F792*K792+表2[[#This Row],[合计暂定数量]]*表2[[#This Row],[税率（13%）]]</f>
        <v>1861.04973333333</v>
      </c>
      <c r="N792" s="32">
        <v>90.35</v>
      </c>
      <c r="O792" s="57">
        <f t="shared" si="155"/>
        <v>90.35</v>
      </c>
      <c r="P792" s="59">
        <f t="shared" si="148"/>
        <v>11.7455</v>
      </c>
      <c r="Q792" s="69">
        <f>F792*O792+表2[[#This Row],[合计暂定数量]]*表2[[#This Row],[税率（13%）]]</f>
        <v>1117.60306666667</v>
      </c>
      <c r="R792" s="33">
        <f t="shared" si="152"/>
        <v>90.35</v>
      </c>
      <c r="S792" s="33">
        <f t="shared" si="149"/>
        <v>-74.3446666666667</v>
      </c>
    </row>
    <row r="793" s="25" customFormat="1" spans="1:19">
      <c r="A793" s="38">
        <f t="shared" si="154"/>
        <v>791</v>
      </c>
      <c r="B793" s="39" t="s">
        <v>933</v>
      </c>
      <c r="C793" s="39" t="s">
        <v>502</v>
      </c>
      <c r="D793" s="39" t="s">
        <v>22</v>
      </c>
      <c r="E793" s="39" t="s">
        <v>934</v>
      </c>
      <c r="F793" s="87">
        <v>6</v>
      </c>
      <c r="G793" s="88" t="s">
        <v>266</v>
      </c>
      <c r="H793" s="41">
        <v>11.7</v>
      </c>
      <c r="I793" s="88">
        <v>11.7</v>
      </c>
      <c r="J793" s="88">
        <v>12.402</v>
      </c>
      <c r="K793" s="65">
        <v>11.934</v>
      </c>
      <c r="L793" s="39">
        <f t="shared" si="147"/>
        <v>1.55142</v>
      </c>
      <c r="M793" s="39">
        <f>F793*K793+表2[[#This Row],[合计暂定数量]]*表2[[#This Row],[税率（13%）]]</f>
        <v>80.91252</v>
      </c>
      <c r="N793" s="32">
        <v>11.73</v>
      </c>
      <c r="O793" s="57">
        <f t="shared" si="155"/>
        <v>11.73</v>
      </c>
      <c r="P793" s="59">
        <f t="shared" si="148"/>
        <v>1.5249</v>
      </c>
      <c r="Q793" s="69">
        <f>F793*O793+表2[[#This Row],[合计暂定数量]]*表2[[#This Row],[税率（13%）]]</f>
        <v>79.68852</v>
      </c>
      <c r="R793" s="33">
        <f t="shared" si="152"/>
        <v>11.73</v>
      </c>
      <c r="S793" s="33">
        <f t="shared" si="149"/>
        <v>-0.203999999999999</v>
      </c>
    </row>
    <row r="794" s="25" customFormat="1" spans="1:19">
      <c r="A794" s="38">
        <f t="shared" si="154"/>
        <v>792</v>
      </c>
      <c r="B794" s="39" t="s">
        <v>933</v>
      </c>
      <c r="C794" s="39" t="s">
        <v>502</v>
      </c>
      <c r="D794" s="39" t="s">
        <v>22</v>
      </c>
      <c r="E794" s="39" t="s">
        <v>935</v>
      </c>
      <c r="F794" s="87">
        <v>6</v>
      </c>
      <c r="G794" s="88" t="s">
        <v>266</v>
      </c>
      <c r="H794" s="41">
        <v>18.525</v>
      </c>
      <c r="I794" s="88">
        <v>21</v>
      </c>
      <c r="J794" s="88">
        <v>19.6365</v>
      </c>
      <c r="K794" s="65">
        <v>19.7205</v>
      </c>
      <c r="L794" s="39">
        <f t="shared" si="147"/>
        <v>2.563665</v>
      </c>
      <c r="M794" s="39">
        <f>F794*K794+表2[[#This Row],[合计暂定数量]]*表2[[#This Row],[税率（13%）]]</f>
        <v>133.70499</v>
      </c>
      <c r="N794" s="32">
        <v>15.37</v>
      </c>
      <c r="O794" s="57">
        <f t="shared" si="155"/>
        <v>15.37</v>
      </c>
      <c r="P794" s="59">
        <f t="shared" si="148"/>
        <v>1.9981</v>
      </c>
      <c r="Q794" s="69">
        <f>F794*O794+表2[[#This Row],[合计暂定数量]]*表2[[#This Row],[税率（13%）]]</f>
        <v>107.60199</v>
      </c>
      <c r="R794" s="33">
        <f t="shared" si="152"/>
        <v>15.37</v>
      </c>
      <c r="S794" s="33">
        <f t="shared" si="149"/>
        <v>-4.3505</v>
      </c>
    </row>
    <row r="795" s="25" customFormat="1" spans="1:19">
      <c r="A795" s="38">
        <f t="shared" ref="A795:A804" si="156">ROW()-2</f>
        <v>793</v>
      </c>
      <c r="B795" s="39" t="s">
        <v>936</v>
      </c>
      <c r="C795" s="39" t="s">
        <v>502</v>
      </c>
      <c r="D795" s="39" t="s">
        <v>919</v>
      </c>
      <c r="E795" s="39" t="s">
        <v>937</v>
      </c>
      <c r="F795" s="87">
        <v>5</v>
      </c>
      <c r="G795" s="88" t="s">
        <v>405</v>
      </c>
      <c r="H795" s="41">
        <v>357.825</v>
      </c>
      <c r="I795" s="88">
        <v>368.55</v>
      </c>
      <c r="J795" s="88">
        <v>379.2945</v>
      </c>
      <c r="K795" s="65">
        <v>368.5565</v>
      </c>
      <c r="L795" s="39">
        <f t="shared" si="147"/>
        <v>47.912345</v>
      </c>
      <c r="M795" s="39">
        <f>F795*K795+表2[[#This Row],[合计暂定数量]]*表2[[#This Row],[税率（13%）]]</f>
        <v>2082.344225</v>
      </c>
      <c r="N795" s="32">
        <v>359.63</v>
      </c>
      <c r="O795" s="57">
        <f t="shared" si="155"/>
        <v>359.63</v>
      </c>
      <c r="P795" s="59">
        <f t="shared" si="148"/>
        <v>46.7519</v>
      </c>
      <c r="Q795" s="69">
        <f>F795*O795+表2[[#This Row],[合计暂定数量]]*表2[[#This Row],[税率（13%）]]</f>
        <v>2037.711725</v>
      </c>
      <c r="R795" s="33">
        <f t="shared" si="152"/>
        <v>359.63</v>
      </c>
      <c r="S795" s="33">
        <f t="shared" si="149"/>
        <v>-8.92649999999998</v>
      </c>
    </row>
    <row r="796" s="25" customFormat="1" spans="1:19">
      <c r="A796" s="46">
        <f t="shared" si="156"/>
        <v>794</v>
      </c>
      <c r="B796" s="47" t="s">
        <v>938</v>
      </c>
      <c r="C796" s="47" t="s">
        <v>502</v>
      </c>
      <c r="D796" s="47" t="s">
        <v>22</v>
      </c>
      <c r="E796" s="47" t="s">
        <v>939</v>
      </c>
      <c r="F796" s="82">
        <v>3</v>
      </c>
      <c r="G796" s="66" t="s">
        <v>767</v>
      </c>
      <c r="H796" s="41">
        <v>73.125</v>
      </c>
      <c r="I796" s="66">
        <v>75.31</v>
      </c>
      <c r="J796" s="66">
        <v>77.5125</v>
      </c>
      <c r="K796" s="65">
        <v>75.3158333333333</v>
      </c>
      <c r="L796" s="47">
        <f t="shared" si="147"/>
        <v>9.79105833333333</v>
      </c>
      <c r="M796" s="47">
        <f>F796*K796+表2[[#This Row],[合计暂定数量]]*表2[[#This Row],[税率（13%）]]</f>
        <v>255.320675</v>
      </c>
      <c r="N796" s="68"/>
      <c r="O796" s="57">
        <f t="shared" ref="O796:O808" si="157">K796</f>
        <v>75.3158333333333</v>
      </c>
      <c r="P796" s="59">
        <f t="shared" si="148"/>
        <v>9.79105833333333</v>
      </c>
      <c r="Q796" s="69">
        <f>F796*O796+表2[[#This Row],[合计暂定数量]]*表2[[#This Row],[税率（13%）]]</f>
        <v>255.320675</v>
      </c>
      <c r="R796" s="33"/>
      <c r="S796" s="33">
        <f t="shared" si="149"/>
        <v>-75.3158333333333</v>
      </c>
    </row>
    <row r="797" s="25" customFormat="1" spans="1:19">
      <c r="A797" s="46">
        <f t="shared" si="156"/>
        <v>795</v>
      </c>
      <c r="B797" s="47" t="s">
        <v>100</v>
      </c>
      <c r="C797" s="47" t="s">
        <v>502</v>
      </c>
      <c r="D797" s="47" t="s">
        <v>22</v>
      </c>
      <c r="E797" s="47" t="s">
        <v>940</v>
      </c>
      <c r="F797" s="82">
        <v>10</v>
      </c>
      <c r="G797" s="66" t="s">
        <v>102</v>
      </c>
      <c r="H797" s="41">
        <v>9.75</v>
      </c>
      <c r="I797" s="66">
        <v>9.75</v>
      </c>
      <c r="J797" s="66">
        <v>10.335</v>
      </c>
      <c r="K797" s="65">
        <v>9.945</v>
      </c>
      <c r="L797" s="47">
        <f t="shared" si="147"/>
        <v>1.29285</v>
      </c>
      <c r="M797" s="47">
        <f>F797*K797+表2[[#This Row],[合计暂定数量]]*表2[[#This Row],[税率（13%）]]</f>
        <v>112.3785</v>
      </c>
      <c r="N797" s="68"/>
      <c r="O797" s="57">
        <f t="shared" si="157"/>
        <v>9.945</v>
      </c>
      <c r="P797" s="59">
        <f t="shared" si="148"/>
        <v>1.29285</v>
      </c>
      <c r="Q797" s="69">
        <f>F797*O797+表2[[#This Row],[合计暂定数量]]*表2[[#This Row],[税率（13%）]]</f>
        <v>112.3785</v>
      </c>
      <c r="R797" s="33"/>
      <c r="S797" s="33">
        <f t="shared" si="149"/>
        <v>-9.945</v>
      </c>
    </row>
    <row r="798" s="25" customFormat="1" ht="24" spans="1:19">
      <c r="A798" s="46">
        <f t="shared" si="156"/>
        <v>796</v>
      </c>
      <c r="B798" s="47" t="s">
        <v>941</v>
      </c>
      <c r="C798" s="47" t="s">
        <v>502</v>
      </c>
      <c r="D798" s="47" t="s">
        <v>942</v>
      </c>
      <c r="E798" s="47" t="s">
        <v>943</v>
      </c>
      <c r="F798" s="82">
        <v>2</v>
      </c>
      <c r="G798" s="66" t="s">
        <v>93</v>
      </c>
      <c r="H798" s="41">
        <v>115.05</v>
      </c>
      <c r="I798" s="66">
        <v>118.5</v>
      </c>
      <c r="J798" s="66">
        <v>121.953</v>
      </c>
      <c r="K798" s="65">
        <v>118.501</v>
      </c>
      <c r="L798" s="47">
        <f t="shared" si="147"/>
        <v>15.40513</v>
      </c>
      <c r="M798" s="47">
        <f>F798*K798+表2[[#This Row],[合计暂定数量]]*表2[[#This Row],[税率（13%）]]</f>
        <v>267.81226</v>
      </c>
      <c r="N798" s="68"/>
      <c r="O798" s="57">
        <f t="shared" si="157"/>
        <v>118.501</v>
      </c>
      <c r="P798" s="59">
        <f t="shared" si="148"/>
        <v>15.40513</v>
      </c>
      <c r="Q798" s="69">
        <f>F798*O798+表2[[#This Row],[合计暂定数量]]*表2[[#This Row],[税率（13%）]]</f>
        <v>267.81226</v>
      </c>
      <c r="R798" s="33"/>
      <c r="S798" s="33">
        <f t="shared" si="149"/>
        <v>-118.501</v>
      </c>
    </row>
    <row r="799" s="25" customFormat="1" ht="24" spans="1:19">
      <c r="A799" s="46">
        <f t="shared" si="156"/>
        <v>797</v>
      </c>
      <c r="B799" s="47" t="s">
        <v>941</v>
      </c>
      <c r="C799" s="47" t="s">
        <v>502</v>
      </c>
      <c r="D799" s="47" t="s">
        <v>942</v>
      </c>
      <c r="E799" s="47" t="s">
        <v>944</v>
      </c>
      <c r="F799" s="82">
        <v>2</v>
      </c>
      <c r="G799" s="66" t="s">
        <v>93</v>
      </c>
      <c r="H799" s="41">
        <v>122.85</v>
      </c>
      <c r="I799" s="66">
        <v>126.53</v>
      </c>
      <c r="J799" s="66">
        <v>130.221</v>
      </c>
      <c r="K799" s="65">
        <v>126.533666666667</v>
      </c>
      <c r="L799" s="47">
        <f t="shared" si="147"/>
        <v>16.4493766666667</v>
      </c>
      <c r="M799" s="47">
        <f>F799*K799+表2[[#This Row],[合计暂定数量]]*表2[[#This Row],[税率（13%）]]</f>
        <v>285.966086666667</v>
      </c>
      <c r="N799" s="68"/>
      <c r="O799" s="57">
        <f t="shared" si="157"/>
        <v>126.533666666667</v>
      </c>
      <c r="P799" s="59">
        <f t="shared" si="148"/>
        <v>16.4493766666667</v>
      </c>
      <c r="Q799" s="69">
        <f>F799*O799+表2[[#This Row],[合计暂定数量]]*表2[[#This Row],[税率（13%）]]</f>
        <v>285.966086666667</v>
      </c>
      <c r="R799" s="33"/>
      <c r="S799" s="33">
        <f t="shared" si="149"/>
        <v>-126.533666666667</v>
      </c>
    </row>
    <row r="800" s="25" customFormat="1" ht="24" spans="1:19">
      <c r="A800" s="46">
        <f t="shared" si="156"/>
        <v>798</v>
      </c>
      <c r="B800" s="47" t="s">
        <v>941</v>
      </c>
      <c r="C800" s="47" t="s">
        <v>502</v>
      </c>
      <c r="D800" s="47" t="s">
        <v>942</v>
      </c>
      <c r="E800" s="47" t="s">
        <v>945</v>
      </c>
      <c r="F800" s="82">
        <v>2</v>
      </c>
      <c r="G800" s="66" t="s">
        <v>93</v>
      </c>
      <c r="H800" s="41">
        <v>170.625</v>
      </c>
      <c r="I800" s="66">
        <v>175.74</v>
      </c>
      <c r="J800" s="66">
        <v>180.8625</v>
      </c>
      <c r="K800" s="65">
        <v>175.7425</v>
      </c>
      <c r="L800" s="47">
        <f t="shared" si="147"/>
        <v>22.846525</v>
      </c>
      <c r="M800" s="47">
        <f>F800*K800+表2[[#This Row],[合计暂定数量]]*表2[[#This Row],[税率（13%）]]</f>
        <v>397.17805</v>
      </c>
      <c r="N800" s="68"/>
      <c r="O800" s="57">
        <f t="shared" si="157"/>
        <v>175.7425</v>
      </c>
      <c r="P800" s="59">
        <f t="shared" si="148"/>
        <v>22.846525</v>
      </c>
      <c r="Q800" s="69">
        <f>F800*O800+表2[[#This Row],[合计暂定数量]]*表2[[#This Row],[税率（13%）]]</f>
        <v>397.17805</v>
      </c>
      <c r="R800" s="33"/>
      <c r="S800" s="33">
        <f t="shared" si="149"/>
        <v>-175.7425</v>
      </c>
    </row>
    <row r="801" s="25" customFormat="1" ht="24" spans="1:19">
      <c r="A801" s="46">
        <f t="shared" si="156"/>
        <v>799</v>
      </c>
      <c r="B801" s="47" t="s">
        <v>941</v>
      </c>
      <c r="C801" s="47" t="s">
        <v>502</v>
      </c>
      <c r="D801" s="47" t="s">
        <v>942</v>
      </c>
      <c r="E801" s="47" t="s">
        <v>946</v>
      </c>
      <c r="F801" s="82">
        <v>2</v>
      </c>
      <c r="G801" s="66" t="s">
        <v>93</v>
      </c>
      <c r="H801" s="41">
        <v>201.825</v>
      </c>
      <c r="I801" s="66">
        <v>207.87</v>
      </c>
      <c r="J801" s="66">
        <v>213.9345</v>
      </c>
      <c r="K801" s="65">
        <v>207.8765</v>
      </c>
      <c r="L801" s="47">
        <f t="shared" si="147"/>
        <v>27.023945</v>
      </c>
      <c r="M801" s="47">
        <f>F801*K801+表2[[#This Row],[合计暂定数量]]*表2[[#This Row],[税率（13%）]]</f>
        <v>469.80089</v>
      </c>
      <c r="N801" s="68"/>
      <c r="O801" s="57">
        <f t="shared" si="157"/>
        <v>207.8765</v>
      </c>
      <c r="P801" s="59">
        <f t="shared" si="148"/>
        <v>27.023945</v>
      </c>
      <c r="Q801" s="69">
        <f>F801*O801+表2[[#This Row],[合计暂定数量]]*表2[[#This Row],[税率（13%）]]</f>
        <v>469.80089</v>
      </c>
      <c r="R801" s="33"/>
      <c r="S801" s="33">
        <f t="shared" si="149"/>
        <v>-207.8765</v>
      </c>
    </row>
    <row r="802" s="25" customFormat="1" ht="24" spans="1:19">
      <c r="A802" s="46">
        <f t="shared" si="156"/>
        <v>800</v>
      </c>
      <c r="B802" s="47" t="s">
        <v>941</v>
      </c>
      <c r="C802" s="47" t="s">
        <v>502</v>
      </c>
      <c r="D802" s="47" t="s">
        <v>942</v>
      </c>
      <c r="E802" s="47" t="s">
        <v>947</v>
      </c>
      <c r="F802" s="82">
        <v>2</v>
      </c>
      <c r="G802" s="66" t="s">
        <v>93</v>
      </c>
      <c r="H802" s="41">
        <v>221.325</v>
      </c>
      <c r="I802" s="66">
        <v>227.96</v>
      </c>
      <c r="J802" s="66">
        <v>234.6045</v>
      </c>
      <c r="K802" s="65">
        <v>227.963166666667</v>
      </c>
      <c r="L802" s="47">
        <f t="shared" si="147"/>
        <v>29.6352116666667</v>
      </c>
      <c r="M802" s="47">
        <f>F802*K802+表2[[#This Row],[合计暂定数量]]*表2[[#This Row],[税率（13%）]]</f>
        <v>515.196756666667</v>
      </c>
      <c r="N802" s="68"/>
      <c r="O802" s="57">
        <f t="shared" si="157"/>
        <v>227.963166666667</v>
      </c>
      <c r="P802" s="59">
        <f t="shared" si="148"/>
        <v>29.6352116666667</v>
      </c>
      <c r="Q802" s="69">
        <f>F802*O802+表2[[#This Row],[合计暂定数量]]*表2[[#This Row],[税率（13%）]]</f>
        <v>515.196756666667</v>
      </c>
      <c r="R802" s="33"/>
      <c r="S802" s="33">
        <f t="shared" si="149"/>
        <v>-227.963166666667</v>
      </c>
    </row>
    <row r="803" s="25" customFormat="1" ht="24" spans="1:19">
      <c r="A803" s="46">
        <f t="shared" si="156"/>
        <v>801</v>
      </c>
      <c r="B803" s="47" t="s">
        <v>941</v>
      </c>
      <c r="C803" s="47" t="s">
        <v>502</v>
      </c>
      <c r="D803" s="47" t="s">
        <v>942</v>
      </c>
      <c r="E803" s="47" t="s">
        <v>948</v>
      </c>
      <c r="F803" s="82">
        <v>2</v>
      </c>
      <c r="G803" s="66" t="s">
        <v>93</v>
      </c>
      <c r="H803" s="41">
        <v>245</v>
      </c>
      <c r="I803" s="66">
        <v>252.35</v>
      </c>
      <c r="J803" s="66">
        <v>259.7</v>
      </c>
      <c r="K803" s="65">
        <v>252.35</v>
      </c>
      <c r="L803" s="47">
        <f t="shared" si="147"/>
        <v>32.8055</v>
      </c>
      <c r="M803" s="47">
        <f>F803*K803+表2[[#This Row],[合计暂定数量]]*表2[[#This Row],[税率（13%）]]</f>
        <v>570.311</v>
      </c>
      <c r="N803" s="68"/>
      <c r="O803" s="57">
        <f t="shared" si="157"/>
        <v>252.35</v>
      </c>
      <c r="P803" s="59">
        <f t="shared" si="148"/>
        <v>32.8055</v>
      </c>
      <c r="Q803" s="69">
        <f>F803*O803+表2[[#This Row],[合计暂定数量]]*表2[[#This Row],[税率（13%）]]</f>
        <v>570.311</v>
      </c>
      <c r="R803" s="33"/>
      <c r="S803" s="33">
        <f t="shared" si="149"/>
        <v>-252.35</v>
      </c>
    </row>
    <row r="804" s="25" customFormat="1" ht="24" spans="1:19">
      <c r="A804" s="46">
        <f t="shared" si="156"/>
        <v>802</v>
      </c>
      <c r="B804" s="47" t="s">
        <v>941</v>
      </c>
      <c r="C804" s="47" t="s">
        <v>502</v>
      </c>
      <c r="D804" s="47" t="s">
        <v>942</v>
      </c>
      <c r="E804" s="47" t="s">
        <v>949</v>
      </c>
      <c r="F804" s="82">
        <v>2</v>
      </c>
      <c r="G804" s="66" t="s">
        <v>93</v>
      </c>
      <c r="H804" s="41">
        <v>264</v>
      </c>
      <c r="I804" s="66">
        <v>271.92</v>
      </c>
      <c r="J804" s="66">
        <v>279.84</v>
      </c>
      <c r="K804" s="65">
        <v>271.92</v>
      </c>
      <c r="L804" s="47">
        <f t="shared" si="147"/>
        <v>35.3496</v>
      </c>
      <c r="M804" s="47">
        <f>F804*K804+表2[[#This Row],[合计暂定数量]]*表2[[#This Row],[税率（13%）]]</f>
        <v>614.5392</v>
      </c>
      <c r="N804" s="68"/>
      <c r="O804" s="57">
        <f t="shared" si="157"/>
        <v>271.92</v>
      </c>
      <c r="P804" s="59">
        <f t="shared" si="148"/>
        <v>35.3496</v>
      </c>
      <c r="Q804" s="69">
        <f>F804*O804+表2[[#This Row],[合计暂定数量]]*表2[[#This Row],[税率（13%）]]</f>
        <v>614.5392</v>
      </c>
      <c r="R804" s="33"/>
      <c r="S804" s="33">
        <f t="shared" si="149"/>
        <v>-271.92</v>
      </c>
    </row>
    <row r="805" s="25" customFormat="1" ht="24" spans="1:19">
      <c r="A805" s="46">
        <f t="shared" ref="A805:A814" si="158">ROW()-2</f>
        <v>803</v>
      </c>
      <c r="B805" s="47" t="s">
        <v>941</v>
      </c>
      <c r="C805" s="47" t="s">
        <v>502</v>
      </c>
      <c r="D805" s="47" t="s">
        <v>942</v>
      </c>
      <c r="E805" s="47" t="s">
        <v>950</v>
      </c>
      <c r="F805" s="82">
        <v>2</v>
      </c>
      <c r="G805" s="66" t="s">
        <v>93</v>
      </c>
      <c r="H805" s="41">
        <v>269</v>
      </c>
      <c r="I805" s="66">
        <v>277.07</v>
      </c>
      <c r="J805" s="66">
        <v>285.14</v>
      </c>
      <c r="K805" s="65">
        <v>277.07</v>
      </c>
      <c r="L805" s="47">
        <f t="shared" si="147"/>
        <v>36.0191</v>
      </c>
      <c r="M805" s="47">
        <f>F805*K805+表2[[#This Row],[合计暂定数量]]*表2[[#This Row],[税率（13%）]]</f>
        <v>626.1782</v>
      </c>
      <c r="N805" s="68"/>
      <c r="O805" s="57">
        <f t="shared" si="157"/>
        <v>277.07</v>
      </c>
      <c r="P805" s="59">
        <f t="shared" si="148"/>
        <v>36.0191</v>
      </c>
      <c r="Q805" s="69">
        <f>F805*O805+表2[[#This Row],[合计暂定数量]]*表2[[#This Row],[税率（13%）]]</f>
        <v>626.1782</v>
      </c>
      <c r="R805" s="33"/>
      <c r="S805" s="33">
        <f t="shared" si="149"/>
        <v>-277.07</v>
      </c>
    </row>
    <row r="806" s="25" customFormat="1" ht="24" spans="1:19">
      <c r="A806" s="46">
        <f t="shared" si="158"/>
        <v>804</v>
      </c>
      <c r="B806" s="47" t="s">
        <v>941</v>
      </c>
      <c r="C806" s="47" t="s">
        <v>502</v>
      </c>
      <c r="D806" s="47" t="s">
        <v>942</v>
      </c>
      <c r="E806" s="47" t="s">
        <v>951</v>
      </c>
      <c r="F806" s="82">
        <v>2</v>
      </c>
      <c r="G806" s="66" t="s">
        <v>93</v>
      </c>
      <c r="H806" s="41">
        <v>277</v>
      </c>
      <c r="I806" s="66">
        <v>285.31</v>
      </c>
      <c r="J806" s="66">
        <v>293.62</v>
      </c>
      <c r="K806" s="65">
        <v>285.31</v>
      </c>
      <c r="L806" s="47">
        <f t="shared" si="147"/>
        <v>37.0903</v>
      </c>
      <c r="M806" s="47">
        <f>F806*K806+表2[[#This Row],[合计暂定数量]]*表2[[#This Row],[税率（13%）]]</f>
        <v>644.8006</v>
      </c>
      <c r="N806" s="68"/>
      <c r="O806" s="57">
        <f t="shared" si="157"/>
        <v>285.31</v>
      </c>
      <c r="P806" s="59">
        <f t="shared" si="148"/>
        <v>37.0903</v>
      </c>
      <c r="Q806" s="69">
        <f>F806*O806+表2[[#This Row],[合计暂定数量]]*表2[[#This Row],[税率（13%）]]</f>
        <v>644.8006</v>
      </c>
      <c r="R806" s="33"/>
      <c r="S806" s="33">
        <f t="shared" si="149"/>
        <v>-285.31</v>
      </c>
    </row>
    <row r="807" s="25" customFormat="1" ht="24" spans="1:19">
      <c r="A807" s="46">
        <f t="shared" si="158"/>
        <v>805</v>
      </c>
      <c r="B807" s="47" t="s">
        <v>941</v>
      </c>
      <c r="C807" s="47" t="s">
        <v>502</v>
      </c>
      <c r="D807" s="47" t="s">
        <v>942</v>
      </c>
      <c r="E807" s="47" t="s">
        <v>952</v>
      </c>
      <c r="F807" s="82">
        <v>2</v>
      </c>
      <c r="G807" s="66" t="s">
        <v>93</v>
      </c>
      <c r="H807" s="41">
        <v>286</v>
      </c>
      <c r="I807" s="66">
        <v>294.58</v>
      </c>
      <c r="J807" s="66">
        <v>303.16</v>
      </c>
      <c r="K807" s="65">
        <v>294.58</v>
      </c>
      <c r="L807" s="47">
        <f t="shared" si="147"/>
        <v>38.2954</v>
      </c>
      <c r="M807" s="47">
        <f>F807*K807+表2[[#This Row],[合计暂定数量]]*表2[[#This Row],[税率（13%）]]</f>
        <v>665.7508</v>
      </c>
      <c r="N807" s="68"/>
      <c r="O807" s="57">
        <f t="shared" si="157"/>
        <v>294.58</v>
      </c>
      <c r="P807" s="59">
        <f t="shared" si="148"/>
        <v>38.2954</v>
      </c>
      <c r="Q807" s="69">
        <f>F807*O807+表2[[#This Row],[合计暂定数量]]*表2[[#This Row],[税率（13%）]]</f>
        <v>665.7508</v>
      </c>
      <c r="R807" s="33"/>
      <c r="S807" s="33">
        <f t="shared" si="149"/>
        <v>-294.58</v>
      </c>
    </row>
    <row r="808" s="25" customFormat="1" ht="24" spans="1:19">
      <c r="A808" s="46">
        <f t="shared" si="158"/>
        <v>806</v>
      </c>
      <c r="B808" s="47" t="s">
        <v>941</v>
      </c>
      <c r="C808" s="47" t="s">
        <v>502</v>
      </c>
      <c r="D808" s="47" t="s">
        <v>942</v>
      </c>
      <c r="E808" s="47" t="s">
        <v>953</v>
      </c>
      <c r="F808" s="82">
        <v>2</v>
      </c>
      <c r="G808" s="66" t="s">
        <v>93</v>
      </c>
      <c r="H808" s="41">
        <v>292</v>
      </c>
      <c r="I808" s="66">
        <v>300.76</v>
      </c>
      <c r="J808" s="66">
        <v>309.52</v>
      </c>
      <c r="K808" s="65">
        <v>300.76</v>
      </c>
      <c r="L808" s="47">
        <f t="shared" si="147"/>
        <v>39.0988</v>
      </c>
      <c r="M808" s="47">
        <f>F808*K808+表2[[#This Row],[合计暂定数量]]*表2[[#This Row],[税率（13%）]]</f>
        <v>679.7176</v>
      </c>
      <c r="N808" s="68"/>
      <c r="O808" s="57">
        <f t="shared" si="157"/>
        <v>300.76</v>
      </c>
      <c r="P808" s="59">
        <f t="shared" si="148"/>
        <v>39.0988</v>
      </c>
      <c r="Q808" s="69">
        <f>F808*O808+表2[[#This Row],[合计暂定数量]]*表2[[#This Row],[税率（13%）]]</f>
        <v>679.7176</v>
      </c>
      <c r="R808" s="33"/>
      <c r="S808" s="33">
        <f t="shared" si="149"/>
        <v>-300.76</v>
      </c>
    </row>
    <row r="809" spans="1:19">
      <c r="A809" s="38">
        <f t="shared" si="158"/>
        <v>807</v>
      </c>
      <c r="B809" s="39" t="s">
        <v>954</v>
      </c>
      <c r="C809" s="39" t="s">
        <v>502</v>
      </c>
      <c r="D809" s="39" t="s">
        <v>22</v>
      </c>
      <c r="E809" s="39" t="s">
        <v>955</v>
      </c>
      <c r="F809" s="87">
        <v>5</v>
      </c>
      <c r="G809" s="88" t="s">
        <v>405</v>
      </c>
      <c r="H809" s="41">
        <v>37.05</v>
      </c>
      <c r="I809" s="88">
        <v>38.16</v>
      </c>
      <c r="J809" s="88">
        <v>39.273</v>
      </c>
      <c r="K809" s="65">
        <v>38.161</v>
      </c>
      <c r="L809" s="39">
        <f t="shared" si="147"/>
        <v>4.96093</v>
      </c>
      <c r="M809" s="39">
        <f>F809*K809+表2[[#This Row],[合计暂定数量]]*表2[[#This Row],[税率（13%）]]</f>
        <v>215.60965</v>
      </c>
      <c r="N809" s="32">
        <v>24.38</v>
      </c>
      <c r="O809" s="57">
        <f t="shared" si="155"/>
        <v>24.38</v>
      </c>
      <c r="P809" s="59">
        <f t="shared" si="148"/>
        <v>3.1694</v>
      </c>
      <c r="Q809" s="69">
        <f>F809*O809+表2[[#This Row],[合计暂定数量]]*表2[[#This Row],[税率（13%）]]</f>
        <v>146.70465</v>
      </c>
      <c r="R809" s="33">
        <f t="shared" si="152"/>
        <v>24.38</v>
      </c>
      <c r="S809" s="33">
        <f t="shared" si="149"/>
        <v>-13.781</v>
      </c>
    </row>
    <row r="810" spans="1:19">
      <c r="A810" s="38">
        <f t="shared" si="158"/>
        <v>808</v>
      </c>
      <c r="B810" s="39" t="s">
        <v>954</v>
      </c>
      <c r="C810" s="39" t="s">
        <v>502</v>
      </c>
      <c r="D810" s="39" t="s">
        <v>22</v>
      </c>
      <c r="E810" s="39" t="s">
        <v>956</v>
      </c>
      <c r="F810" s="87">
        <v>5</v>
      </c>
      <c r="G810" s="88" t="s">
        <v>405</v>
      </c>
      <c r="H810" s="41">
        <v>60.45</v>
      </c>
      <c r="I810" s="88">
        <v>62.26</v>
      </c>
      <c r="J810" s="88">
        <v>64.077</v>
      </c>
      <c r="K810" s="65">
        <v>62.2623333333333</v>
      </c>
      <c r="L810" s="39">
        <f t="shared" si="147"/>
        <v>8.09410333333333</v>
      </c>
      <c r="M810" s="39">
        <f>F810*K810+表2[[#This Row],[合计暂定数量]]*表2[[#This Row],[税率（13%）]]</f>
        <v>351.782183333333</v>
      </c>
      <c r="N810" s="32">
        <v>44.25</v>
      </c>
      <c r="O810" s="57">
        <f t="shared" si="155"/>
        <v>44.25</v>
      </c>
      <c r="P810" s="59">
        <f t="shared" si="148"/>
        <v>5.7525</v>
      </c>
      <c r="Q810" s="69">
        <f>F810*O810+表2[[#This Row],[合计暂定数量]]*表2[[#This Row],[税率（13%）]]</f>
        <v>261.720516666667</v>
      </c>
      <c r="R810" s="33">
        <f t="shared" si="152"/>
        <v>44.25</v>
      </c>
      <c r="S810" s="33">
        <f t="shared" si="149"/>
        <v>-18.0123333333333</v>
      </c>
    </row>
    <row r="811" spans="1:19">
      <c r="A811" s="38">
        <f t="shared" si="158"/>
        <v>809</v>
      </c>
      <c r="B811" s="39" t="s">
        <v>954</v>
      </c>
      <c r="C811" s="39" t="s">
        <v>502</v>
      </c>
      <c r="D811" s="39" t="s">
        <v>22</v>
      </c>
      <c r="E811" s="39" t="s">
        <v>957</v>
      </c>
      <c r="F811" s="87">
        <v>5</v>
      </c>
      <c r="G811" s="88" t="s">
        <v>405</v>
      </c>
      <c r="H811" s="41">
        <v>90.675</v>
      </c>
      <c r="I811" s="88">
        <v>93.39</v>
      </c>
      <c r="J811" s="88">
        <v>96.1155</v>
      </c>
      <c r="K811" s="65">
        <v>93.3935</v>
      </c>
      <c r="L811" s="39">
        <f t="shared" si="147"/>
        <v>12.141155</v>
      </c>
      <c r="M811" s="39">
        <f>F811*K811+表2[[#This Row],[合计暂定数量]]*表2[[#This Row],[税率（13%）]]</f>
        <v>527.673275</v>
      </c>
      <c r="N811" s="32">
        <v>74.12</v>
      </c>
      <c r="O811" s="57">
        <f t="shared" si="155"/>
        <v>74.12</v>
      </c>
      <c r="P811" s="59">
        <f t="shared" si="148"/>
        <v>9.6356</v>
      </c>
      <c r="Q811" s="69">
        <f>F811*O811+表2[[#This Row],[合计暂定数量]]*表2[[#This Row],[税率（13%）]]</f>
        <v>431.305775</v>
      </c>
      <c r="R811" s="33">
        <f t="shared" si="152"/>
        <v>74.12</v>
      </c>
      <c r="S811" s="33">
        <f t="shared" si="149"/>
        <v>-19.2735</v>
      </c>
    </row>
    <row r="812" ht="24" spans="1:19">
      <c r="A812" s="38">
        <f t="shared" si="158"/>
        <v>810</v>
      </c>
      <c r="B812" s="39" t="s">
        <v>901</v>
      </c>
      <c r="C812" s="39" t="s">
        <v>502</v>
      </c>
      <c r="D812" s="39" t="s">
        <v>902</v>
      </c>
      <c r="E812" s="39" t="s">
        <v>903</v>
      </c>
      <c r="F812" s="87">
        <v>10</v>
      </c>
      <c r="G812" s="88" t="s">
        <v>767</v>
      </c>
      <c r="H812" s="41">
        <v>370.5</v>
      </c>
      <c r="I812" s="88">
        <v>381.61</v>
      </c>
      <c r="J812" s="88">
        <v>392.73</v>
      </c>
      <c r="K812" s="65">
        <v>381.613333333333</v>
      </c>
      <c r="L812" s="39">
        <f t="shared" si="147"/>
        <v>49.6097333333333</v>
      </c>
      <c r="M812" s="39">
        <f>F812*K812+表2[[#This Row],[合计暂定数量]]*表2[[#This Row],[税率（13%）]]</f>
        <v>4312.23066666667</v>
      </c>
      <c r="N812" s="32">
        <v>418.19</v>
      </c>
      <c r="O812" s="57">
        <f t="shared" si="155"/>
        <v>381.613333333333</v>
      </c>
      <c r="P812" s="59">
        <f t="shared" si="148"/>
        <v>49.6097333333333</v>
      </c>
      <c r="Q812" s="69">
        <f>F812*O812+表2[[#This Row],[合计暂定数量]]*表2[[#This Row],[税率（13%）]]</f>
        <v>4312.23066666667</v>
      </c>
      <c r="R812" s="33">
        <f t="shared" si="152"/>
        <v>0</v>
      </c>
      <c r="S812" s="33">
        <f t="shared" si="149"/>
        <v>36.5766666666666</v>
      </c>
    </row>
    <row r="813" ht="24" spans="1:19">
      <c r="A813" s="38">
        <f t="shared" si="158"/>
        <v>811</v>
      </c>
      <c r="B813" s="39" t="s">
        <v>958</v>
      </c>
      <c r="C813" s="39" t="s">
        <v>502</v>
      </c>
      <c r="D813" s="39" t="s">
        <v>902</v>
      </c>
      <c r="E813" s="39" t="s">
        <v>959</v>
      </c>
      <c r="F813" s="87">
        <v>10</v>
      </c>
      <c r="G813" s="88" t="s">
        <v>767</v>
      </c>
      <c r="H813" s="41">
        <v>2243</v>
      </c>
      <c r="I813" s="88">
        <v>2310.29</v>
      </c>
      <c r="J813" s="88">
        <v>2377.58</v>
      </c>
      <c r="K813" s="65">
        <v>2310.29</v>
      </c>
      <c r="L813" s="39">
        <f t="shared" si="147"/>
        <v>300.3377</v>
      </c>
      <c r="M813" s="39">
        <f>F813*K813+表2[[#This Row],[合计暂定数量]]*表2[[#This Row],[税率（13%）]]</f>
        <v>26106.277</v>
      </c>
      <c r="N813" s="32">
        <v>2611.46</v>
      </c>
      <c r="O813" s="57">
        <f t="shared" si="155"/>
        <v>2310.29</v>
      </c>
      <c r="P813" s="59">
        <f t="shared" si="148"/>
        <v>300.3377</v>
      </c>
      <c r="Q813" s="69">
        <f>F813*O813+表2[[#This Row],[合计暂定数量]]*表2[[#This Row],[税率（13%）]]</f>
        <v>26106.277</v>
      </c>
      <c r="R813" s="33">
        <f t="shared" si="152"/>
        <v>0</v>
      </c>
      <c r="S813" s="33">
        <f t="shared" si="149"/>
        <v>301.17</v>
      </c>
    </row>
    <row r="814" spans="1:19">
      <c r="A814" s="38">
        <f t="shared" si="158"/>
        <v>812</v>
      </c>
      <c r="B814" s="39" t="s">
        <v>960</v>
      </c>
      <c r="C814" s="39" t="s">
        <v>502</v>
      </c>
      <c r="D814" s="39" t="s">
        <v>902</v>
      </c>
      <c r="E814" s="39" t="s">
        <v>961</v>
      </c>
      <c r="F814" s="87">
        <v>10</v>
      </c>
      <c r="G814" s="88" t="s">
        <v>767</v>
      </c>
      <c r="H814" s="41">
        <v>215</v>
      </c>
      <c r="I814" s="88">
        <v>221.45</v>
      </c>
      <c r="J814" s="88">
        <v>227.9</v>
      </c>
      <c r="K814" s="65">
        <v>221.45</v>
      </c>
      <c r="L814" s="39">
        <f t="shared" si="147"/>
        <v>28.7885</v>
      </c>
      <c r="M814" s="39">
        <f>F814*K814+表2[[#This Row],[合计暂定数量]]*表2[[#This Row],[税率（13%）]]</f>
        <v>2502.385</v>
      </c>
      <c r="N814" s="32">
        <v>184.31</v>
      </c>
      <c r="O814" s="57">
        <f t="shared" si="155"/>
        <v>184.31</v>
      </c>
      <c r="P814" s="59">
        <f t="shared" si="148"/>
        <v>23.9603</v>
      </c>
      <c r="Q814" s="69">
        <f>F814*O814+表2[[#This Row],[合计暂定数量]]*表2[[#This Row],[税率（13%）]]</f>
        <v>2130.985</v>
      </c>
      <c r="R814" s="33">
        <f t="shared" si="152"/>
        <v>184.31</v>
      </c>
      <c r="S814" s="33">
        <f t="shared" si="149"/>
        <v>-37.14</v>
      </c>
    </row>
    <row r="815" s="25" customFormat="1" ht="48" spans="1:19">
      <c r="A815" s="38">
        <f t="shared" ref="A815:A825" si="159">ROW()-2</f>
        <v>813</v>
      </c>
      <c r="B815" s="39" t="s">
        <v>962</v>
      </c>
      <c r="C815" s="39" t="s">
        <v>502</v>
      </c>
      <c r="D815" s="39" t="s">
        <v>902</v>
      </c>
      <c r="E815" s="39" t="s">
        <v>963</v>
      </c>
      <c r="F815" s="87">
        <v>10</v>
      </c>
      <c r="G815" s="88" t="s">
        <v>767</v>
      </c>
      <c r="H815" s="41">
        <v>1942</v>
      </c>
      <c r="I815" s="88">
        <v>2000.26</v>
      </c>
      <c r="J815" s="88">
        <v>2058.52</v>
      </c>
      <c r="K815" s="65">
        <v>2000.26</v>
      </c>
      <c r="L815" s="39">
        <f t="shared" si="147"/>
        <v>260.0338</v>
      </c>
      <c r="M815" s="39">
        <f>F815*K815+表2[[#This Row],[合计暂定数量]]*表2[[#This Row],[税率（13%）]]</f>
        <v>22602.938</v>
      </c>
      <c r="N815" s="32">
        <v>1732.95</v>
      </c>
      <c r="O815" s="57">
        <f t="shared" si="155"/>
        <v>1732.95</v>
      </c>
      <c r="P815" s="59">
        <f t="shared" si="148"/>
        <v>225.2835</v>
      </c>
      <c r="Q815" s="69">
        <f>F815*O815+表2[[#This Row],[合计暂定数量]]*表2[[#This Row],[税率（13%）]]</f>
        <v>19929.838</v>
      </c>
      <c r="R815" s="33">
        <f t="shared" si="152"/>
        <v>1732.95</v>
      </c>
      <c r="S815" s="33">
        <f t="shared" si="149"/>
        <v>-267.31</v>
      </c>
    </row>
    <row r="816" s="25" customFormat="1" ht="36" spans="1:19">
      <c r="A816" s="38">
        <f t="shared" si="159"/>
        <v>814</v>
      </c>
      <c r="B816" s="39" t="s">
        <v>962</v>
      </c>
      <c r="C816" s="39" t="s">
        <v>502</v>
      </c>
      <c r="D816" s="39" t="s">
        <v>902</v>
      </c>
      <c r="E816" s="39" t="s">
        <v>964</v>
      </c>
      <c r="F816" s="87">
        <v>10</v>
      </c>
      <c r="G816" s="88" t="s">
        <v>767</v>
      </c>
      <c r="H816" s="41">
        <v>810</v>
      </c>
      <c r="I816" s="88">
        <v>834.3</v>
      </c>
      <c r="J816" s="88">
        <v>858.6</v>
      </c>
      <c r="K816" s="65">
        <v>834.3</v>
      </c>
      <c r="L816" s="39">
        <f t="shared" si="147"/>
        <v>108.459</v>
      </c>
      <c r="M816" s="39">
        <f>F816*K816+表2[[#This Row],[合计暂定数量]]*表2[[#This Row],[税率（13%）]]</f>
        <v>9427.59</v>
      </c>
      <c r="N816" s="32">
        <v>630.68</v>
      </c>
      <c r="O816" s="57">
        <f t="shared" si="155"/>
        <v>630.68</v>
      </c>
      <c r="P816" s="59">
        <f t="shared" si="148"/>
        <v>81.9884</v>
      </c>
      <c r="Q816" s="69">
        <f>F816*O816+表2[[#This Row],[合计暂定数量]]*表2[[#This Row],[税率（13%）]]</f>
        <v>7391.39</v>
      </c>
      <c r="R816" s="33">
        <f t="shared" si="152"/>
        <v>630.68</v>
      </c>
      <c r="S816" s="33">
        <f t="shared" si="149"/>
        <v>-203.62</v>
      </c>
    </row>
    <row r="817" s="25" customFormat="1" ht="36" spans="1:19">
      <c r="A817" s="38">
        <f t="shared" si="159"/>
        <v>815</v>
      </c>
      <c r="B817" s="39" t="s">
        <v>965</v>
      </c>
      <c r="C817" s="39" t="s">
        <v>502</v>
      </c>
      <c r="D817" s="39" t="s">
        <v>902</v>
      </c>
      <c r="E817" s="39" t="s">
        <v>966</v>
      </c>
      <c r="F817" s="87">
        <v>10</v>
      </c>
      <c r="G817" s="88" t="s">
        <v>767</v>
      </c>
      <c r="H817" s="41">
        <v>1005</v>
      </c>
      <c r="I817" s="88">
        <v>1035.15</v>
      </c>
      <c r="J817" s="88">
        <v>1065.3</v>
      </c>
      <c r="K817" s="65">
        <v>1035.15</v>
      </c>
      <c r="L817" s="39">
        <f t="shared" si="147"/>
        <v>134.5695</v>
      </c>
      <c r="M817" s="39">
        <f>F817*K817+表2[[#This Row],[合计暂定数量]]*表2[[#This Row],[税率（13%）]]</f>
        <v>11697.195</v>
      </c>
      <c r="N817" s="32">
        <v>953.28</v>
      </c>
      <c r="O817" s="57">
        <f t="shared" si="155"/>
        <v>953.28</v>
      </c>
      <c r="P817" s="59">
        <f t="shared" si="148"/>
        <v>123.9264</v>
      </c>
      <c r="Q817" s="69">
        <f>F817*O817+表2[[#This Row],[合计暂定数量]]*表2[[#This Row],[税率（13%）]]</f>
        <v>10878.495</v>
      </c>
      <c r="R817" s="33">
        <f t="shared" si="152"/>
        <v>953.28</v>
      </c>
      <c r="S817" s="33">
        <f t="shared" si="149"/>
        <v>-81.8699999999999</v>
      </c>
    </row>
    <row r="818" s="25" customFormat="1" ht="36" spans="1:19">
      <c r="A818" s="38">
        <f t="shared" si="159"/>
        <v>816</v>
      </c>
      <c r="B818" s="39" t="s">
        <v>967</v>
      </c>
      <c r="C818" s="39" t="s">
        <v>502</v>
      </c>
      <c r="D818" s="39" t="s">
        <v>902</v>
      </c>
      <c r="E818" s="39" t="s">
        <v>968</v>
      </c>
      <c r="F818" s="87">
        <v>3</v>
      </c>
      <c r="G818" s="88" t="s">
        <v>767</v>
      </c>
      <c r="H818" s="41">
        <v>2925</v>
      </c>
      <c r="I818" s="88">
        <v>3012.75</v>
      </c>
      <c r="J818" s="88">
        <v>3100.5</v>
      </c>
      <c r="K818" s="65">
        <v>3012.75</v>
      </c>
      <c r="L818" s="39">
        <f t="shared" si="147"/>
        <v>391.6575</v>
      </c>
      <c r="M818" s="39">
        <f>F818*K818+表2[[#This Row],[合计暂定数量]]*表2[[#This Row],[税率（13%）]]</f>
        <v>10213.2225</v>
      </c>
      <c r="N818" s="32">
        <v>2929.19</v>
      </c>
      <c r="O818" s="57">
        <f t="shared" si="155"/>
        <v>2929.19</v>
      </c>
      <c r="P818" s="59">
        <f t="shared" si="148"/>
        <v>380.7947</v>
      </c>
      <c r="Q818" s="69">
        <f>F818*O818+表2[[#This Row],[合计暂定数量]]*表2[[#This Row],[税率（13%）]]</f>
        <v>9962.5425</v>
      </c>
      <c r="R818" s="33">
        <f t="shared" si="152"/>
        <v>2929.19</v>
      </c>
      <c r="S818" s="33">
        <f t="shared" si="149"/>
        <v>-83.5599999999999</v>
      </c>
    </row>
    <row r="819" s="25" customFormat="1" ht="36" spans="1:19">
      <c r="A819" s="38">
        <f t="shared" si="159"/>
        <v>817</v>
      </c>
      <c r="B819" s="39" t="s">
        <v>969</v>
      </c>
      <c r="C819" s="39" t="s">
        <v>502</v>
      </c>
      <c r="D819" s="39" t="s">
        <v>902</v>
      </c>
      <c r="E819" s="39" t="s">
        <v>970</v>
      </c>
      <c r="F819" s="87">
        <v>3</v>
      </c>
      <c r="G819" s="88" t="s">
        <v>767</v>
      </c>
      <c r="H819" s="41">
        <v>2800</v>
      </c>
      <c r="I819" s="88">
        <v>2884</v>
      </c>
      <c r="J819" s="88">
        <v>2968</v>
      </c>
      <c r="K819" s="65">
        <v>2884</v>
      </c>
      <c r="L819" s="39">
        <f t="shared" si="147"/>
        <v>374.92</v>
      </c>
      <c r="M819" s="39">
        <f>F819*K819+表2[[#This Row],[合计暂定数量]]*表2[[#This Row],[税率（13%）]]</f>
        <v>9776.76</v>
      </c>
      <c r="N819" s="32">
        <v>2598.47</v>
      </c>
      <c r="O819" s="57">
        <f t="shared" si="155"/>
        <v>2598.47</v>
      </c>
      <c r="P819" s="59">
        <f t="shared" si="148"/>
        <v>337.8011</v>
      </c>
      <c r="Q819" s="69">
        <f>F819*O819+表2[[#This Row],[合计暂定数量]]*表2[[#This Row],[税率（13%）]]</f>
        <v>8920.17</v>
      </c>
      <c r="R819" s="33">
        <f t="shared" si="152"/>
        <v>2598.47</v>
      </c>
      <c r="S819" s="33">
        <f t="shared" si="149"/>
        <v>-285.53</v>
      </c>
    </row>
    <row r="820" s="25" customFormat="1" ht="48" spans="1:19">
      <c r="A820" s="38">
        <f t="shared" si="159"/>
        <v>818</v>
      </c>
      <c r="B820" s="39" t="s">
        <v>971</v>
      </c>
      <c r="C820" s="39" t="s">
        <v>502</v>
      </c>
      <c r="D820" s="39" t="s">
        <v>972</v>
      </c>
      <c r="E820" s="39" t="s">
        <v>973</v>
      </c>
      <c r="F820" s="87">
        <v>5</v>
      </c>
      <c r="G820" s="88" t="s">
        <v>767</v>
      </c>
      <c r="H820" s="41">
        <v>663</v>
      </c>
      <c r="I820" s="88">
        <v>682.89</v>
      </c>
      <c r="J820" s="88">
        <v>702.78</v>
      </c>
      <c r="K820" s="65">
        <v>682.89</v>
      </c>
      <c r="L820" s="39">
        <f t="shared" si="147"/>
        <v>88.7757</v>
      </c>
      <c r="M820" s="39">
        <f>F820*K820+表2[[#This Row],[合计暂定数量]]*表2[[#This Row],[税率（13%）]]</f>
        <v>3858.3285</v>
      </c>
      <c r="N820" s="32">
        <v>647.83</v>
      </c>
      <c r="O820" s="57">
        <f t="shared" si="155"/>
        <v>647.83</v>
      </c>
      <c r="P820" s="59">
        <f t="shared" si="148"/>
        <v>84.2179</v>
      </c>
      <c r="Q820" s="69">
        <f>F820*O820+表2[[#This Row],[合计暂定数量]]*表2[[#This Row],[税率（13%）]]</f>
        <v>3683.0285</v>
      </c>
      <c r="R820" s="33">
        <f t="shared" si="152"/>
        <v>647.83</v>
      </c>
      <c r="S820" s="33">
        <f t="shared" si="149"/>
        <v>-35.0599999999999</v>
      </c>
    </row>
    <row r="821" s="25" customFormat="1" ht="36" spans="1:19">
      <c r="A821" s="38">
        <f t="shared" si="159"/>
        <v>819</v>
      </c>
      <c r="B821" s="39" t="s">
        <v>974</v>
      </c>
      <c r="C821" s="39" t="s">
        <v>502</v>
      </c>
      <c r="D821" s="39" t="s">
        <v>902</v>
      </c>
      <c r="E821" s="39" t="s">
        <v>975</v>
      </c>
      <c r="F821" s="87">
        <v>10</v>
      </c>
      <c r="G821" s="88" t="s">
        <v>767</v>
      </c>
      <c r="H821" s="41">
        <v>2155</v>
      </c>
      <c r="I821" s="88">
        <v>2219.65</v>
      </c>
      <c r="J821" s="88">
        <v>2284.3</v>
      </c>
      <c r="K821" s="65">
        <v>2219.65</v>
      </c>
      <c r="L821" s="39">
        <f t="shared" si="147"/>
        <v>288.5545</v>
      </c>
      <c r="M821" s="39">
        <f>F821*K821+表2[[#This Row],[合计暂定数量]]*表2[[#This Row],[税率（13%）]]</f>
        <v>25082.045</v>
      </c>
      <c r="N821" s="32">
        <v>2151.25</v>
      </c>
      <c r="O821" s="57">
        <f t="shared" si="155"/>
        <v>2151.25</v>
      </c>
      <c r="P821" s="59">
        <f t="shared" si="148"/>
        <v>279.6625</v>
      </c>
      <c r="Q821" s="69">
        <f>F821*O821+表2[[#This Row],[合计暂定数量]]*表2[[#This Row],[税率（13%）]]</f>
        <v>24398.045</v>
      </c>
      <c r="R821" s="33">
        <f t="shared" si="152"/>
        <v>2151.25</v>
      </c>
      <c r="S821" s="33">
        <f t="shared" si="149"/>
        <v>-68.4000000000001</v>
      </c>
    </row>
    <row r="822" s="25" customFormat="1" ht="36" spans="1:19">
      <c r="A822" s="38">
        <f t="shared" si="159"/>
        <v>820</v>
      </c>
      <c r="B822" s="39" t="s">
        <v>976</v>
      </c>
      <c r="C822" s="39" t="s">
        <v>502</v>
      </c>
      <c r="D822" s="39" t="s">
        <v>977</v>
      </c>
      <c r="E822" s="39" t="s">
        <v>978</v>
      </c>
      <c r="F822" s="87">
        <v>20</v>
      </c>
      <c r="G822" s="88" t="s">
        <v>767</v>
      </c>
      <c r="H822" s="41">
        <v>966</v>
      </c>
      <c r="I822" s="88">
        <v>994.98</v>
      </c>
      <c r="J822" s="88">
        <v>1023.96</v>
      </c>
      <c r="K822" s="65">
        <v>994.98</v>
      </c>
      <c r="L822" s="39">
        <f t="shared" si="147"/>
        <v>129.3474</v>
      </c>
      <c r="M822" s="39">
        <f>F822*K822+表2[[#This Row],[合计暂定数量]]*表2[[#This Row],[税率（13%）]]</f>
        <v>22486.548</v>
      </c>
      <c r="N822" s="32">
        <v>969.45</v>
      </c>
      <c r="O822" s="57">
        <f t="shared" si="155"/>
        <v>969.45</v>
      </c>
      <c r="P822" s="59">
        <f t="shared" si="148"/>
        <v>126.0285</v>
      </c>
      <c r="Q822" s="69">
        <f>F822*O822+表2[[#This Row],[合计暂定数量]]*表2[[#This Row],[税率（13%）]]</f>
        <v>21975.948</v>
      </c>
      <c r="R822" s="33">
        <f t="shared" si="152"/>
        <v>969.45</v>
      </c>
      <c r="S822" s="33">
        <f t="shared" si="149"/>
        <v>-25.53</v>
      </c>
    </row>
    <row r="823" s="25" customFormat="1" ht="36" spans="1:19">
      <c r="A823" s="38">
        <f t="shared" si="159"/>
        <v>821</v>
      </c>
      <c r="B823" s="39" t="s">
        <v>979</v>
      </c>
      <c r="C823" s="39" t="s">
        <v>502</v>
      </c>
      <c r="D823" s="39" t="s">
        <v>977</v>
      </c>
      <c r="E823" s="39" t="s">
        <v>980</v>
      </c>
      <c r="F823" s="87">
        <v>10</v>
      </c>
      <c r="G823" s="88" t="s">
        <v>767</v>
      </c>
      <c r="H823" s="41">
        <v>1931</v>
      </c>
      <c r="I823" s="88">
        <v>1988.93</v>
      </c>
      <c r="J823" s="88">
        <v>2046.86</v>
      </c>
      <c r="K823" s="65">
        <v>1988.93</v>
      </c>
      <c r="L823" s="39">
        <f t="shared" si="147"/>
        <v>258.5609</v>
      </c>
      <c r="M823" s="39">
        <f>F823*K823+表2[[#This Row],[合计暂定数量]]*表2[[#This Row],[税率（13%）]]</f>
        <v>22474.909</v>
      </c>
      <c r="N823" s="32">
        <v>1928.08</v>
      </c>
      <c r="O823" s="57">
        <f t="shared" si="155"/>
        <v>1928.08</v>
      </c>
      <c r="P823" s="59">
        <f t="shared" si="148"/>
        <v>250.6504</v>
      </c>
      <c r="Q823" s="69">
        <f>F823*O823+表2[[#This Row],[合计暂定数量]]*表2[[#This Row],[税率（13%）]]</f>
        <v>21866.409</v>
      </c>
      <c r="R823" s="33">
        <f t="shared" si="152"/>
        <v>1928.08</v>
      </c>
      <c r="S823" s="33">
        <f t="shared" si="149"/>
        <v>-60.8500000000001</v>
      </c>
    </row>
    <row r="824" s="25" customFormat="1" ht="36" spans="1:19">
      <c r="A824" s="38">
        <f t="shared" si="159"/>
        <v>822</v>
      </c>
      <c r="B824" s="39" t="s">
        <v>979</v>
      </c>
      <c r="C824" s="39" t="s">
        <v>502</v>
      </c>
      <c r="D824" s="39" t="s">
        <v>977</v>
      </c>
      <c r="E824" s="39" t="s">
        <v>981</v>
      </c>
      <c r="F824" s="87">
        <v>10</v>
      </c>
      <c r="G824" s="88" t="s">
        <v>767</v>
      </c>
      <c r="H824" s="41">
        <v>2535</v>
      </c>
      <c r="I824" s="88">
        <v>2611.05</v>
      </c>
      <c r="J824" s="88">
        <v>2687.1</v>
      </c>
      <c r="K824" s="65">
        <v>2611.05</v>
      </c>
      <c r="L824" s="39">
        <f t="shared" si="147"/>
        <v>339.4365</v>
      </c>
      <c r="M824" s="39">
        <f>F824*K824+表2[[#This Row],[合计暂定数量]]*表2[[#This Row],[税率（13%）]]</f>
        <v>29504.865</v>
      </c>
      <c r="N824" s="32">
        <v>2564.17</v>
      </c>
      <c r="O824" s="57">
        <f t="shared" si="155"/>
        <v>2564.17</v>
      </c>
      <c r="P824" s="59">
        <f t="shared" si="148"/>
        <v>333.3421</v>
      </c>
      <c r="Q824" s="69">
        <f>F824*O824+表2[[#This Row],[合计暂定数量]]*表2[[#This Row],[税率（13%）]]</f>
        <v>29036.065</v>
      </c>
      <c r="R824" s="33">
        <f t="shared" si="152"/>
        <v>2564.17</v>
      </c>
      <c r="S824" s="33">
        <f t="shared" si="149"/>
        <v>-46.8799999999997</v>
      </c>
    </row>
    <row r="825" s="25" customFormat="1" ht="36" spans="1:19">
      <c r="A825" s="38">
        <f t="shared" si="159"/>
        <v>823</v>
      </c>
      <c r="B825" s="39" t="s">
        <v>979</v>
      </c>
      <c r="C825" s="39" t="s">
        <v>502</v>
      </c>
      <c r="D825" s="39" t="s">
        <v>977</v>
      </c>
      <c r="E825" s="39" t="s">
        <v>982</v>
      </c>
      <c r="F825" s="87">
        <v>10</v>
      </c>
      <c r="G825" s="88" t="s">
        <v>767</v>
      </c>
      <c r="H825" s="41">
        <v>585</v>
      </c>
      <c r="I825" s="88">
        <v>602.55</v>
      </c>
      <c r="J825" s="88">
        <v>620.1</v>
      </c>
      <c r="K825" s="65">
        <v>602.55</v>
      </c>
      <c r="L825" s="39">
        <f t="shared" si="147"/>
        <v>78.3315</v>
      </c>
      <c r="M825" s="39">
        <f>F825*K825+表2[[#This Row],[合计暂定数量]]*表2[[#This Row],[税率（13%）]]</f>
        <v>6808.815</v>
      </c>
      <c r="N825" s="32">
        <v>613.46</v>
      </c>
      <c r="O825" s="57">
        <f t="shared" si="155"/>
        <v>602.55</v>
      </c>
      <c r="P825" s="59">
        <f t="shared" si="148"/>
        <v>78.3315</v>
      </c>
      <c r="Q825" s="69">
        <f>F825*O825+表2[[#This Row],[合计暂定数量]]*表2[[#This Row],[税率（13%）]]</f>
        <v>6808.815</v>
      </c>
      <c r="R825" s="33">
        <f t="shared" si="152"/>
        <v>0</v>
      </c>
      <c r="S825" s="33">
        <f t="shared" si="149"/>
        <v>10.91</v>
      </c>
    </row>
    <row r="826" ht="14.25" spans="1:18">
      <c r="A826" s="89"/>
      <c r="B826" s="90"/>
      <c r="C826" s="88"/>
      <c r="D826" s="88"/>
      <c r="E826" s="88"/>
      <c r="F826" s="87"/>
      <c r="G826" s="88"/>
      <c r="H826" s="88"/>
      <c r="I826" s="88"/>
      <c r="J826" s="88"/>
      <c r="K826" s="65"/>
      <c r="L826" s="65"/>
      <c r="M826" s="65"/>
      <c r="N826" s="32"/>
      <c r="P826" s="69"/>
      <c r="Q826" s="69"/>
      <c r="R826" s="33"/>
    </row>
    <row r="827" spans="13:17">
      <c r="M827" s="69">
        <f>SUM(M4:M826)</f>
        <v>1484327.84003422</v>
      </c>
      <c r="Q827" s="69">
        <f>SUM(Q4:Q826)</f>
        <v>1402843.90290921</v>
      </c>
    </row>
    <row r="829" spans="11:14">
      <c r="K829" s="29">
        <v>822</v>
      </c>
      <c r="N829" s="29">
        <v>694</v>
      </c>
    </row>
    <row r="830" spans="15:16">
      <c r="O830" s="91"/>
      <c r="P830" s="92"/>
    </row>
  </sheetData>
  <protectedRanges>
    <protectedRange sqref="B426" name="区域1_2_1_2_8"/>
    <protectedRange sqref="D426" name="区域1_3_1_2_10"/>
    <protectedRange sqref="E426" name="区域1_4_2_1_8"/>
    <protectedRange sqref="G426:G427" name="区域1_5_3_1_8"/>
    <protectedRange sqref="E729" name="区域1_4_3_1_1_2_1"/>
    <protectedRange sqref="B418" name="区域1_2_1_2_8_1"/>
    <protectedRange sqref="D418" name="区域1_3_1_2_10_1"/>
    <protectedRange sqref="E418" name="区域1_4_2_1_8_1"/>
    <protectedRange sqref="D660" name="区域1_2_1_2_11"/>
    <protectedRange sqref="E692" name="区域1_4_1_1_4_2_1"/>
    <protectedRange sqref="E704:E706" name="区域1_4_3_1_1_2_1_1"/>
    <protectedRange sqref="E707:E711" name="区域1_4_3_1_1_2_1_2"/>
    <protectedRange sqref="D731:D732" name="区域1_2_1_2_14"/>
  </protectedRanges>
  <mergeCells count="1">
    <mergeCell ref="A1:M1"/>
  </mergeCells>
  <dataValidations count="1">
    <dataValidation type="list" allowBlank="1" showInputMessage="1" showErrorMessage="1" sqref="C332">
      <formula1>"五金材料,油脂,工器具,自控仪表,小型设备,电气元器件,轴承"</formula1>
    </dataValidation>
  </dataValidations>
  <pageMargins left="0.700694444444445" right="0.700694444444445" top="0.751388888888889" bottom="0.751388888888889" header="0.298611111111111" footer="0.298611111111111"/>
  <pageSetup paperSize="9" scale="39" orientation="portrait" blackAndWhite="1"/>
  <headerFooter>
    <oddFooter>&amp;C第 &amp;P 页，共 &amp;N 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8"/>
  <sheetViews>
    <sheetView tabSelected="1" zoomScale="85" zoomScaleNormal="85" workbookViewId="0">
      <pane xSplit="1" ySplit="2" topLeftCell="B809" activePane="bottomRight" state="frozen"/>
      <selection/>
      <selection pane="topRight"/>
      <selection pane="bottomLeft"/>
      <selection pane="bottomRight" activeCell="C821" sqref="C821"/>
    </sheetView>
  </sheetViews>
  <sheetFormatPr defaultColWidth="9.025" defaultRowHeight="14.25"/>
  <cols>
    <col min="1" max="1" width="6.175" style="3" customWidth="1"/>
    <col min="2" max="2" width="13.15" style="4" customWidth="1"/>
    <col min="3" max="3" width="9.36666666666667" style="4" customWidth="1"/>
    <col min="4" max="4" width="10.8833333333333" style="4" customWidth="1"/>
    <col min="5" max="5" width="23.8166666666667" style="4" customWidth="1"/>
    <col min="6" max="6" width="8.04166666666667" style="4" customWidth="1"/>
    <col min="7" max="7" width="5.29166666666667" style="4" customWidth="1"/>
    <col min="8" max="8" width="11.7666666666667" style="5" customWidth="1"/>
    <col min="9" max="9" width="10.4416666666667" style="6" customWidth="1"/>
    <col min="10" max="11" width="9.025" style="7"/>
    <col min="12" max="12" width="9.41666666666667" style="7"/>
    <col min="13" max="16384" width="9.025" style="7"/>
  </cols>
  <sheetData>
    <row r="1" ht="33" customHeight="1" spans="1:9">
      <c r="A1" s="8" t="s">
        <v>983</v>
      </c>
      <c r="B1" s="8"/>
      <c r="C1" s="8"/>
      <c r="D1" s="8"/>
      <c r="E1" s="8"/>
      <c r="F1" s="8"/>
      <c r="G1" s="8"/>
      <c r="H1" s="8"/>
      <c r="I1" s="8"/>
    </row>
    <row r="2" s="1" customFormat="1" ht="26" customHeight="1" spans="1:9">
      <c r="A2" s="9" t="s">
        <v>1</v>
      </c>
      <c r="B2" s="9" t="s">
        <v>2</v>
      </c>
      <c r="C2" s="9" t="s">
        <v>3</v>
      </c>
      <c r="D2" s="9" t="s">
        <v>984</v>
      </c>
      <c r="E2" s="9" t="s">
        <v>5</v>
      </c>
      <c r="F2" s="10" t="s">
        <v>7</v>
      </c>
      <c r="G2" s="9" t="s">
        <v>985</v>
      </c>
      <c r="H2" s="11" t="s">
        <v>986</v>
      </c>
      <c r="I2" s="11" t="s">
        <v>987</v>
      </c>
    </row>
    <row r="3" spans="1:9">
      <c r="A3" s="12">
        <v>1</v>
      </c>
      <c r="B3" s="13" t="s">
        <v>20</v>
      </c>
      <c r="C3" s="13" t="s">
        <v>21</v>
      </c>
      <c r="D3" s="13" t="s">
        <v>22</v>
      </c>
      <c r="E3" s="13" t="s">
        <v>23</v>
      </c>
      <c r="F3" s="13">
        <v>100</v>
      </c>
      <c r="G3" s="13" t="s">
        <v>24</v>
      </c>
      <c r="H3" s="14">
        <v>3.3</v>
      </c>
      <c r="I3" s="14">
        <f>H3*F3</f>
        <v>330</v>
      </c>
    </row>
    <row r="4" spans="1:9">
      <c r="A4" s="12">
        <v>2</v>
      </c>
      <c r="B4" s="13" t="s">
        <v>25</v>
      </c>
      <c r="C4" s="13" t="s">
        <v>21</v>
      </c>
      <c r="D4" s="13" t="s">
        <v>22</v>
      </c>
      <c r="E4" s="13" t="s">
        <v>23</v>
      </c>
      <c r="F4" s="13">
        <v>100</v>
      </c>
      <c r="G4" s="13" t="s">
        <v>24</v>
      </c>
      <c r="H4" s="14">
        <v>3.37</v>
      </c>
      <c r="I4" s="14">
        <f t="shared" ref="I4:I67" si="0">H4*F4</f>
        <v>337</v>
      </c>
    </row>
    <row r="5" spans="1:9">
      <c r="A5" s="12">
        <v>3</v>
      </c>
      <c r="B5" s="13" t="s">
        <v>26</v>
      </c>
      <c r="C5" s="13" t="s">
        <v>21</v>
      </c>
      <c r="D5" s="13" t="s">
        <v>22</v>
      </c>
      <c r="E5" s="13" t="s">
        <v>23</v>
      </c>
      <c r="F5" s="13">
        <v>100</v>
      </c>
      <c r="G5" s="13" t="s">
        <v>24</v>
      </c>
      <c r="H5" s="14">
        <v>3.65</v>
      </c>
      <c r="I5" s="14">
        <f t="shared" si="0"/>
        <v>365</v>
      </c>
    </row>
    <row r="6" spans="1:9">
      <c r="A6" s="12">
        <v>4</v>
      </c>
      <c r="B6" s="13" t="s">
        <v>27</v>
      </c>
      <c r="C6" s="13" t="s">
        <v>21</v>
      </c>
      <c r="D6" s="13" t="s">
        <v>22</v>
      </c>
      <c r="E6" s="13" t="s">
        <v>23</v>
      </c>
      <c r="F6" s="13">
        <v>100</v>
      </c>
      <c r="G6" s="13" t="s">
        <v>24</v>
      </c>
      <c r="H6" s="14">
        <v>3.45</v>
      </c>
      <c r="I6" s="14">
        <f t="shared" si="0"/>
        <v>345</v>
      </c>
    </row>
    <row r="7" spans="1:9">
      <c r="A7" s="12">
        <v>5</v>
      </c>
      <c r="B7" s="13" t="s">
        <v>28</v>
      </c>
      <c r="C7" s="13" t="s">
        <v>21</v>
      </c>
      <c r="D7" s="13" t="s">
        <v>22</v>
      </c>
      <c r="E7" s="13" t="s">
        <v>29</v>
      </c>
      <c r="F7" s="13">
        <v>100</v>
      </c>
      <c r="G7" s="13" t="s">
        <v>24</v>
      </c>
      <c r="H7" s="14">
        <v>33.33</v>
      </c>
      <c r="I7" s="14">
        <f t="shared" si="0"/>
        <v>3333</v>
      </c>
    </row>
    <row r="8" spans="1:9">
      <c r="A8" s="12">
        <v>6</v>
      </c>
      <c r="B8" s="13" t="s">
        <v>30</v>
      </c>
      <c r="C8" s="13" t="s">
        <v>21</v>
      </c>
      <c r="D8" s="13" t="s">
        <v>22</v>
      </c>
      <c r="E8" s="13" t="s">
        <v>29</v>
      </c>
      <c r="F8" s="13">
        <v>100</v>
      </c>
      <c r="G8" s="13" t="s">
        <v>24</v>
      </c>
      <c r="H8" s="14">
        <v>33.33</v>
      </c>
      <c r="I8" s="14">
        <f t="shared" si="0"/>
        <v>3333</v>
      </c>
    </row>
    <row r="9" spans="1:9">
      <c r="A9" s="12">
        <v>7</v>
      </c>
      <c r="B9" s="13" t="s">
        <v>31</v>
      </c>
      <c r="C9" s="13" t="s">
        <v>21</v>
      </c>
      <c r="D9" s="13" t="s">
        <v>22</v>
      </c>
      <c r="E9" s="13" t="s">
        <v>29</v>
      </c>
      <c r="F9" s="13">
        <v>100</v>
      </c>
      <c r="G9" s="13" t="s">
        <v>24</v>
      </c>
      <c r="H9" s="14">
        <v>33.33</v>
      </c>
      <c r="I9" s="14">
        <f t="shared" si="0"/>
        <v>3333</v>
      </c>
    </row>
    <row r="10" spans="1:9">
      <c r="A10" s="12">
        <v>8</v>
      </c>
      <c r="B10" s="13" t="s">
        <v>32</v>
      </c>
      <c r="C10" s="13" t="s">
        <v>21</v>
      </c>
      <c r="D10" s="13" t="s">
        <v>22</v>
      </c>
      <c r="E10" s="13" t="s">
        <v>33</v>
      </c>
      <c r="F10" s="13">
        <v>5</v>
      </c>
      <c r="G10" s="13" t="s">
        <v>34</v>
      </c>
      <c r="H10" s="14">
        <v>297.41</v>
      </c>
      <c r="I10" s="14">
        <f t="shared" si="0"/>
        <v>1487.05</v>
      </c>
    </row>
    <row r="11" spans="1:9">
      <c r="A11" s="12">
        <v>9</v>
      </c>
      <c r="B11" s="13" t="s">
        <v>32</v>
      </c>
      <c r="C11" s="13" t="s">
        <v>21</v>
      </c>
      <c r="D11" s="13" t="s">
        <v>22</v>
      </c>
      <c r="E11" s="13" t="s">
        <v>35</v>
      </c>
      <c r="F11" s="13">
        <v>5</v>
      </c>
      <c r="G11" s="13" t="s">
        <v>34</v>
      </c>
      <c r="H11" s="14">
        <v>367.87</v>
      </c>
      <c r="I11" s="14">
        <f t="shared" si="0"/>
        <v>1839.35</v>
      </c>
    </row>
    <row r="12" spans="1:9">
      <c r="A12" s="12">
        <v>10</v>
      </c>
      <c r="B12" s="13" t="s">
        <v>32</v>
      </c>
      <c r="C12" s="13" t="s">
        <v>21</v>
      </c>
      <c r="D12" s="13" t="s">
        <v>22</v>
      </c>
      <c r="E12" s="13" t="s">
        <v>36</v>
      </c>
      <c r="F12" s="13">
        <v>5</v>
      </c>
      <c r="G12" s="13" t="s">
        <v>34</v>
      </c>
      <c r="H12" s="14">
        <v>414.91</v>
      </c>
      <c r="I12" s="14">
        <f t="shared" si="0"/>
        <v>2074.55</v>
      </c>
    </row>
    <row r="13" spans="1:9">
      <c r="A13" s="12">
        <v>11</v>
      </c>
      <c r="B13" s="13" t="s">
        <v>37</v>
      </c>
      <c r="C13" s="13" t="s">
        <v>21</v>
      </c>
      <c r="D13" s="13" t="s">
        <v>22</v>
      </c>
      <c r="E13" s="13" t="s">
        <v>38</v>
      </c>
      <c r="F13" s="13">
        <v>100</v>
      </c>
      <c r="G13" s="13" t="s">
        <v>24</v>
      </c>
      <c r="H13" s="14">
        <v>4.55</v>
      </c>
      <c r="I13" s="14">
        <f t="shared" si="0"/>
        <v>455</v>
      </c>
    </row>
    <row r="14" spans="1:9">
      <c r="A14" s="12">
        <v>12</v>
      </c>
      <c r="B14" s="13" t="s">
        <v>39</v>
      </c>
      <c r="C14" s="13" t="s">
        <v>21</v>
      </c>
      <c r="D14" s="13" t="s">
        <v>22</v>
      </c>
      <c r="E14" s="13" t="s">
        <v>38</v>
      </c>
      <c r="F14" s="13">
        <v>100</v>
      </c>
      <c r="G14" s="13" t="s">
        <v>24</v>
      </c>
      <c r="H14" s="14">
        <v>4.55</v>
      </c>
      <c r="I14" s="14">
        <f t="shared" si="0"/>
        <v>455</v>
      </c>
    </row>
    <row r="15" spans="1:9">
      <c r="A15" s="12">
        <v>13</v>
      </c>
      <c r="B15" s="13" t="s">
        <v>40</v>
      </c>
      <c r="C15" s="13" t="s">
        <v>21</v>
      </c>
      <c r="D15" s="13" t="s">
        <v>22</v>
      </c>
      <c r="E15" s="13" t="s">
        <v>38</v>
      </c>
      <c r="F15" s="13">
        <v>100</v>
      </c>
      <c r="G15" s="13" t="s">
        <v>24</v>
      </c>
      <c r="H15" s="14">
        <v>20.02</v>
      </c>
      <c r="I15" s="14">
        <f t="shared" si="0"/>
        <v>2002</v>
      </c>
    </row>
    <row r="16" spans="1:9">
      <c r="A16" s="12">
        <v>14</v>
      </c>
      <c r="B16" s="13" t="s">
        <v>41</v>
      </c>
      <c r="C16" s="13" t="s">
        <v>21</v>
      </c>
      <c r="D16" s="13" t="s">
        <v>22</v>
      </c>
      <c r="E16" s="13" t="s">
        <v>38</v>
      </c>
      <c r="F16" s="13">
        <v>50</v>
      </c>
      <c r="G16" s="13" t="s">
        <v>24</v>
      </c>
      <c r="H16" s="14">
        <v>17.64</v>
      </c>
      <c r="I16" s="14">
        <f t="shared" si="0"/>
        <v>882</v>
      </c>
    </row>
    <row r="17" spans="1:9">
      <c r="A17" s="12">
        <v>15</v>
      </c>
      <c r="B17" s="13" t="s">
        <v>42</v>
      </c>
      <c r="C17" s="13" t="s">
        <v>21</v>
      </c>
      <c r="D17" s="13" t="s">
        <v>22</v>
      </c>
      <c r="E17" s="13" t="s">
        <v>35</v>
      </c>
      <c r="F17" s="13">
        <v>5</v>
      </c>
      <c r="G17" s="13" t="s">
        <v>34</v>
      </c>
      <c r="H17" s="14">
        <v>94.34</v>
      </c>
      <c r="I17" s="14">
        <f t="shared" si="0"/>
        <v>471.7</v>
      </c>
    </row>
    <row r="18" spans="1:9">
      <c r="A18" s="12">
        <v>16</v>
      </c>
      <c r="B18" s="13" t="s">
        <v>42</v>
      </c>
      <c r="C18" s="13" t="s">
        <v>21</v>
      </c>
      <c r="D18" s="13" t="s">
        <v>22</v>
      </c>
      <c r="E18" s="13" t="s">
        <v>43</v>
      </c>
      <c r="F18" s="13">
        <v>5</v>
      </c>
      <c r="G18" s="13" t="s">
        <v>34</v>
      </c>
      <c r="H18" s="14">
        <v>186.88</v>
      </c>
      <c r="I18" s="14">
        <f t="shared" si="0"/>
        <v>934.4</v>
      </c>
    </row>
    <row r="19" spans="1:9">
      <c r="A19" s="12">
        <v>17</v>
      </c>
      <c r="B19" s="13" t="s">
        <v>44</v>
      </c>
      <c r="C19" s="13" t="s">
        <v>21</v>
      </c>
      <c r="D19" s="13" t="s">
        <v>22</v>
      </c>
      <c r="E19" s="13" t="s">
        <v>29</v>
      </c>
      <c r="F19" s="13">
        <v>100</v>
      </c>
      <c r="G19" s="13" t="s">
        <v>24</v>
      </c>
      <c r="H19" s="14">
        <v>91.44</v>
      </c>
      <c r="I19" s="14">
        <f t="shared" si="0"/>
        <v>9144</v>
      </c>
    </row>
    <row r="20" spans="1:9">
      <c r="A20" s="12">
        <v>18</v>
      </c>
      <c r="B20" s="13" t="s">
        <v>45</v>
      </c>
      <c r="C20" s="13" t="s">
        <v>21</v>
      </c>
      <c r="D20" s="13" t="s">
        <v>22</v>
      </c>
      <c r="E20" s="13" t="s">
        <v>46</v>
      </c>
      <c r="F20" s="13">
        <v>5</v>
      </c>
      <c r="G20" s="13" t="s">
        <v>47</v>
      </c>
      <c r="H20" s="14">
        <v>15.88</v>
      </c>
      <c r="I20" s="14">
        <f t="shared" si="0"/>
        <v>79.4</v>
      </c>
    </row>
    <row r="21" spans="1:9">
      <c r="A21" s="12">
        <v>19</v>
      </c>
      <c r="B21" s="13" t="s">
        <v>45</v>
      </c>
      <c r="C21" s="13" t="s">
        <v>21</v>
      </c>
      <c r="D21" s="13" t="s">
        <v>22</v>
      </c>
      <c r="E21" s="13" t="s">
        <v>48</v>
      </c>
      <c r="F21" s="13">
        <v>5</v>
      </c>
      <c r="G21" s="13" t="s">
        <v>47</v>
      </c>
      <c r="H21" s="14">
        <v>18.81</v>
      </c>
      <c r="I21" s="14">
        <f t="shared" si="0"/>
        <v>94.05</v>
      </c>
    </row>
    <row r="22" spans="1:9">
      <c r="A22" s="12">
        <v>20</v>
      </c>
      <c r="B22" s="13" t="s">
        <v>45</v>
      </c>
      <c r="C22" s="13" t="s">
        <v>21</v>
      </c>
      <c r="D22" s="13" t="s">
        <v>22</v>
      </c>
      <c r="E22" s="13" t="s">
        <v>49</v>
      </c>
      <c r="F22" s="13">
        <v>5</v>
      </c>
      <c r="G22" s="13" t="s">
        <v>47</v>
      </c>
      <c r="H22" s="14">
        <v>22.6</v>
      </c>
      <c r="I22" s="14">
        <f t="shared" si="0"/>
        <v>113</v>
      </c>
    </row>
    <row r="23" spans="1:9">
      <c r="A23" s="12">
        <v>21</v>
      </c>
      <c r="B23" s="13" t="s">
        <v>45</v>
      </c>
      <c r="C23" s="13" t="s">
        <v>21</v>
      </c>
      <c r="D23" s="13" t="s">
        <v>22</v>
      </c>
      <c r="E23" s="13" t="s">
        <v>50</v>
      </c>
      <c r="F23" s="13">
        <v>5</v>
      </c>
      <c r="G23" s="13" t="s">
        <v>47</v>
      </c>
      <c r="H23" s="14">
        <v>28.87</v>
      </c>
      <c r="I23" s="14">
        <f t="shared" si="0"/>
        <v>144.35</v>
      </c>
    </row>
    <row r="24" spans="1:9">
      <c r="A24" s="12">
        <v>22</v>
      </c>
      <c r="B24" s="13" t="s">
        <v>45</v>
      </c>
      <c r="C24" s="13" t="s">
        <v>21</v>
      </c>
      <c r="D24" s="13" t="s">
        <v>22</v>
      </c>
      <c r="E24" s="13" t="s">
        <v>51</v>
      </c>
      <c r="F24" s="13">
        <v>5</v>
      </c>
      <c r="G24" s="13" t="s">
        <v>47</v>
      </c>
      <c r="H24" s="14">
        <v>32.41</v>
      </c>
      <c r="I24" s="14">
        <f t="shared" si="0"/>
        <v>162.05</v>
      </c>
    </row>
    <row r="25" spans="1:9">
      <c r="A25" s="12">
        <v>23</v>
      </c>
      <c r="B25" s="13" t="s">
        <v>45</v>
      </c>
      <c r="C25" s="13" t="s">
        <v>21</v>
      </c>
      <c r="D25" s="13" t="s">
        <v>22</v>
      </c>
      <c r="E25" s="13" t="s">
        <v>52</v>
      </c>
      <c r="F25" s="13">
        <v>5</v>
      </c>
      <c r="G25" s="13" t="s">
        <v>47</v>
      </c>
      <c r="H25" s="14">
        <v>48.27</v>
      </c>
      <c r="I25" s="14">
        <f t="shared" si="0"/>
        <v>241.35</v>
      </c>
    </row>
    <row r="26" ht="22.5" spans="1:9">
      <c r="A26" s="12">
        <v>24</v>
      </c>
      <c r="B26" s="13" t="s">
        <v>53</v>
      </c>
      <c r="C26" s="13" t="s">
        <v>21</v>
      </c>
      <c r="D26" s="13" t="s">
        <v>22</v>
      </c>
      <c r="E26" s="13" t="s">
        <v>46</v>
      </c>
      <c r="F26" s="13">
        <v>5</v>
      </c>
      <c r="G26" s="13" t="s">
        <v>47</v>
      </c>
      <c r="H26" s="14">
        <v>37.2</v>
      </c>
      <c r="I26" s="14">
        <f t="shared" si="0"/>
        <v>186</v>
      </c>
    </row>
    <row r="27" ht="22.5" spans="1:9">
      <c r="A27" s="12">
        <v>25</v>
      </c>
      <c r="B27" s="13" t="s">
        <v>53</v>
      </c>
      <c r="C27" s="13" t="s">
        <v>21</v>
      </c>
      <c r="D27" s="13" t="s">
        <v>22</v>
      </c>
      <c r="E27" s="13" t="s">
        <v>48</v>
      </c>
      <c r="F27" s="13">
        <v>5</v>
      </c>
      <c r="G27" s="13" t="s">
        <v>47</v>
      </c>
      <c r="H27" s="14">
        <v>51</v>
      </c>
      <c r="I27" s="14">
        <f t="shared" si="0"/>
        <v>255</v>
      </c>
    </row>
    <row r="28" ht="22.5" spans="1:9">
      <c r="A28" s="12">
        <v>26</v>
      </c>
      <c r="B28" s="13" t="s">
        <v>53</v>
      </c>
      <c r="C28" s="13" t="s">
        <v>21</v>
      </c>
      <c r="D28" s="13" t="s">
        <v>22</v>
      </c>
      <c r="E28" s="13" t="s">
        <v>49</v>
      </c>
      <c r="F28" s="13">
        <v>3</v>
      </c>
      <c r="G28" s="13" t="s">
        <v>47</v>
      </c>
      <c r="H28" s="14">
        <v>59.61</v>
      </c>
      <c r="I28" s="14">
        <f t="shared" si="0"/>
        <v>178.83</v>
      </c>
    </row>
    <row r="29" ht="22.5" spans="1:9">
      <c r="A29" s="12">
        <v>27</v>
      </c>
      <c r="B29" s="13" t="s">
        <v>53</v>
      </c>
      <c r="C29" s="13" t="s">
        <v>21</v>
      </c>
      <c r="D29" s="13" t="s">
        <v>22</v>
      </c>
      <c r="E29" s="13" t="s">
        <v>50</v>
      </c>
      <c r="F29" s="13">
        <v>3</v>
      </c>
      <c r="G29" s="13" t="s">
        <v>47</v>
      </c>
      <c r="H29" s="14">
        <v>73.98</v>
      </c>
      <c r="I29" s="14">
        <f t="shared" si="0"/>
        <v>221.94</v>
      </c>
    </row>
    <row r="30" ht="22.5" spans="1:9">
      <c r="A30" s="12">
        <v>28</v>
      </c>
      <c r="B30" s="13" t="s">
        <v>53</v>
      </c>
      <c r="C30" s="13" t="s">
        <v>21</v>
      </c>
      <c r="D30" s="13" t="s">
        <v>22</v>
      </c>
      <c r="E30" s="13" t="s">
        <v>51</v>
      </c>
      <c r="F30" s="13">
        <v>3</v>
      </c>
      <c r="G30" s="13" t="s">
        <v>47</v>
      </c>
      <c r="H30" s="14">
        <v>97.33</v>
      </c>
      <c r="I30" s="14">
        <f t="shared" si="0"/>
        <v>291.99</v>
      </c>
    </row>
    <row r="31" ht="22.5" spans="1:9">
      <c r="A31" s="12">
        <v>29</v>
      </c>
      <c r="B31" s="13" t="s">
        <v>54</v>
      </c>
      <c r="C31" s="13" t="s">
        <v>21</v>
      </c>
      <c r="D31" s="13" t="s">
        <v>22</v>
      </c>
      <c r="E31" s="13" t="s">
        <v>50</v>
      </c>
      <c r="F31" s="13">
        <v>4</v>
      </c>
      <c r="G31" s="13" t="s">
        <v>47</v>
      </c>
      <c r="H31" s="14">
        <v>106.15</v>
      </c>
      <c r="I31" s="14">
        <f t="shared" si="0"/>
        <v>424.6</v>
      </c>
    </row>
    <row r="32" ht="22.5" spans="1:9">
      <c r="A32" s="12">
        <v>30</v>
      </c>
      <c r="B32" s="13" t="s">
        <v>54</v>
      </c>
      <c r="C32" s="13" t="s">
        <v>21</v>
      </c>
      <c r="D32" s="13" t="s">
        <v>22</v>
      </c>
      <c r="E32" s="13" t="s">
        <v>51</v>
      </c>
      <c r="F32" s="13">
        <v>4</v>
      </c>
      <c r="G32" s="13" t="s">
        <v>47</v>
      </c>
      <c r="H32" s="14">
        <v>136.3</v>
      </c>
      <c r="I32" s="14">
        <f t="shared" si="0"/>
        <v>545.2</v>
      </c>
    </row>
    <row r="33" ht="22.5" spans="1:9">
      <c r="A33" s="12">
        <v>31</v>
      </c>
      <c r="B33" s="13" t="s">
        <v>54</v>
      </c>
      <c r="C33" s="13" t="s">
        <v>21</v>
      </c>
      <c r="D33" s="13" t="s">
        <v>22</v>
      </c>
      <c r="E33" s="13" t="s">
        <v>52</v>
      </c>
      <c r="F33" s="13">
        <v>5</v>
      </c>
      <c r="G33" s="13" t="s">
        <v>47</v>
      </c>
      <c r="H33" s="14">
        <v>207.27</v>
      </c>
      <c r="I33" s="14">
        <f t="shared" si="0"/>
        <v>1036.35</v>
      </c>
    </row>
    <row r="34" ht="22.5" spans="1:9">
      <c r="A34" s="12">
        <v>32</v>
      </c>
      <c r="B34" s="13" t="s">
        <v>55</v>
      </c>
      <c r="C34" s="13" t="s">
        <v>21</v>
      </c>
      <c r="D34" s="13" t="s">
        <v>22</v>
      </c>
      <c r="E34" s="13" t="s">
        <v>56</v>
      </c>
      <c r="F34" s="13">
        <v>3</v>
      </c>
      <c r="G34" s="13" t="s">
        <v>57</v>
      </c>
      <c r="H34" s="14">
        <v>419.8</v>
      </c>
      <c r="I34" s="14">
        <f t="shared" si="0"/>
        <v>1259.4</v>
      </c>
    </row>
    <row r="35" ht="22.5" spans="1:9">
      <c r="A35" s="12">
        <v>33</v>
      </c>
      <c r="B35" s="13" t="s">
        <v>55</v>
      </c>
      <c r="C35" s="13" t="s">
        <v>21</v>
      </c>
      <c r="D35" s="13" t="s">
        <v>22</v>
      </c>
      <c r="E35" s="13" t="s">
        <v>58</v>
      </c>
      <c r="F35" s="13">
        <v>3</v>
      </c>
      <c r="G35" s="13" t="s">
        <v>57</v>
      </c>
      <c r="H35" s="14">
        <v>531.12</v>
      </c>
      <c r="I35" s="14">
        <f t="shared" si="0"/>
        <v>1593.36</v>
      </c>
    </row>
    <row r="36" ht="22.5" spans="1:9">
      <c r="A36" s="12">
        <v>34</v>
      </c>
      <c r="B36" s="13" t="s">
        <v>55</v>
      </c>
      <c r="C36" s="13" t="s">
        <v>21</v>
      </c>
      <c r="D36" s="13" t="s">
        <v>22</v>
      </c>
      <c r="E36" s="13" t="s">
        <v>59</v>
      </c>
      <c r="F36" s="13">
        <v>3</v>
      </c>
      <c r="G36" s="13" t="s">
        <v>57</v>
      </c>
      <c r="H36" s="14">
        <v>661.53</v>
      </c>
      <c r="I36" s="14">
        <f t="shared" si="0"/>
        <v>1984.59</v>
      </c>
    </row>
    <row r="37" ht="22.5" spans="1:9">
      <c r="A37" s="12">
        <v>35</v>
      </c>
      <c r="B37" s="13" t="s">
        <v>55</v>
      </c>
      <c r="C37" s="13" t="s">
        <v>21</v>
      </c>
      <c r="D37" s="13" t="s">
        <v>22</v>
      </c>
      <c r="E37" s="13" t="s">
        <v>60</v>
      </c>
      <c r="F37" s="13">
        <v>3</v>
      </c>
      <c r="G37" s="13" t="s">
        <v>57</v>
      </c>
      <c r="H37" s="14">
        <v>834.04</v>
      </c>
      <c r="I37" s="14">
        <f t="shared" si="0"/>
        <v>2502.12</v>
      </c>
    </row>
    <row r="38" ht="22.5" spans="1:9">
      <c r="A38" s="12">
        <v>36</v>
      </c>
      <c r="B38" s="13" t="s">
        <v>55</v>
      </c>
      <c r="C38" s="13" t="s">
        <v>21</v>
      </c>
      <c r="D38" s="13" t="s">
        <v>22</v>
      </c>
      <c r="E38" s="13" t="s">
        <v>61</v>
      </c>
      <c r="F38" s="13">
        <v>3</v>
      </c>
      <c r="G38" s="13" t="s">
        <v>57</v>
      </c>
      <c r="H38" s="14">
        <v>1416.06</v>
      </c>
      <c r="I38" s="14">
        <f t="shared" si="0"/>
        <v>4248.18</v>
      </c>
    </row>
    <row r="39" ht="22.5" spans="1:9">
      <c r="A39" s="12">
        <v>37</v>
      </c>
      <c r="B39" s="13" t="s">
        <v>62</v>
      </c>
      <c r="C39" s="13" t="s">
        <v>21</v>
      </c>
      <c r="D39" s="13" t="s">
        <v>22</v>
      </c>
      <c r="E39" s="13" t="s">
        <v>63</v>
      </c>
      <c r="F39" s="13">
        <v>10</v>
      </c>
      <c r="G39" s="13" t="s">
        <v>57</v>
      </c>
      <c r="H39" s="14">
        <v>1088.5</v>
      </c>
      <c r="I39" s="14">
        <f t="shared" si="0"/>
        <v>10885</v>
      </c>
    </row>
    <row r="40" ht="22.5" spans="1:9">
      <c r="A40" s="12">
        <v>38</v>
      </c>
      <c r="B40" s="13" t="s">
        <v>62</v>
      </c>
      <c r="C40" s="13" t="s">
        <v>21</v>
      </c>
      <c r="D40" s="13" t="s">
        <v>22</v>
      </c>
      <c r="E40" s="13" t="s">
        <v>64</v>
      </c>
      <c r="F40" s="13">
        <v>10</v>
      </c>
      <c r="G40" s="13" t="s">
        <v>57</v>
      </c>
      <c r="H40" s="14">
        <v>943.37</v>
      </c>
      <c r="I40" s="14">
        <f t="shared" si="0"/>
        <v>9433.7</v>
      </c>
    </row>
    <row r="41" ht="22.5" spans="1:9">
      <c r="A41" s="12">
        <v>39</v>
      </c>
      <c r="B41" s="13" t="s">
        <v>62</v>
      </c>
      <c r="C41" s="13" t="s">
        <v>21</v>
      </c>
      <c r="D41" s="13" t="s">
        <v>22</v>
      </c>
      <c r="E41" s="13" t="s">
        <v>65</v>
      </c>
      <c r="F41" s="13">
        <v>10</v>
      </c>
      <c r="G41" s="13" t="s">
        <v>57</v>
      </c>
      <c r="H41" s="14">
        <v>725.67</v>
      </c>
      <c r="I41" s="14">
        <f t="shared" si="0"/>
        <v>7256.7</v>
      </c>
    </row>
    <row r="42" ht="22.5" spans="1:9">
      <c r="A42" s="12">
        <v>40</v>
      </c>
      <c r="B42" s="13" t="s">
        <v>62</v>
      </c>
      <c r="C42" s="13" t="s">
        <v>21</v>
      </c>
      <c r="D42" s="13" t="s">
        <v>22</v>
      </c>
      <c r="E42" s="13" t="s">
        <v>66</v>
      </c>
      <c r="F42" s="13">
        <v>10</v>
      </c>
      <c r="G42" s="13" t="s">
        <v>57</v>
      </c>
      <c r="H42" s="14">
        <v>396.73</v>
      </c>
      <c r="I42" s="14">
        <f t="shared" si="0"/>
        <v>3967.3</v>
      </c>
    </row>
    <row r="43" ht="22.5" spans="1:9">
      <c r="A43" s="12">
        <v>41</v>
      </c>
      <c r="B43" s="13" t="s">
        <v>62</v>
      </c>
      <c r="C43" s="13" t="s">
        <v>21</v>
      </c>
      <c r="D43" s="13" t="s">
        <v>22</v>
      </c>
      <c r="E43" s="13" t="s">
        <v>67</v>
      </c>
      <c r="F43" s="13">
        <v>5</v>
      </c>
      <c r="G43" s="13" t="s">
        <v>57</v>
      </c>
      <c r="H43" s="14">
        <v>253.98</v>
      </c>
      <c r="I43" s="14">
        <f t="shared" si="0"/>
        <v>1269.9</v>
      </c>
    </row>
    <row r="44" ht="22.5" spans="1:9">
      <c r="A44" s="12">
        <v>42</v>
      </c>
      <c r="B44" s="13" t="s">
        <v>62</v>
      </c>
      <c r="C44" s="13" t="s">
        <v>21</v>
      </c>
      <c r="D44" s="13" t="s">
        <v>22</v>
      </c>
      <c r="E44" s="13" t="s">
        <v>68</v>
      </c>
      <c r="F44" s="13">
        <v>5</v>
      </c>
      <c r="G44" s="13" t="s">
        <v>57</v>
      </c>
      <c r="H44" s="14">
        <v>159.65</v>
      </c>
      <c r="I44" s="14">
        <f t="shared" si="0"/>
        <v>798.25</v>
      </c>
    </row>
    <row r="45" ht="22.5" spans="1:9">
      <c r="A45" s="12">
        <v>43</v>
      </c>
      <c r="B45" s="13" t="s">
        <v>69</v>
      </c>
      <c r="C45" s="13" t="s">
        <v>21</v>
      </c>
      <c r="D45" s="13" t="s">
        <v>22</v>
      </c>
      <c r="E45" s="13" t="s">
        <v>29</v>
      </c>
      <c r="F45" s="13">
        <v>25</v>
      </c>
      <c r="G45" s="13" t="s">
        <v>24</v>
      </c>
      <c r="H45" s="14">
        <v>69.97</v>
      </c>
      <c r="I45" s="14">
        <f t="shared" si="0"/>
        <v>1749.25</v>
      </c>
    </row>
    <row r="46" ht="22.5" spans="1:9">
      <c r="A46" s="12">
        <v>44</v>
      </c>
      <c r="B46" s="13" t="s">
        <v>70</v>
      </c>
      <c r="C46" s="13" t="s">
        <v>21</v>
      </c>
      <c r="D46" s="13" t="s">
        <v>22</v>
      </c>
      <c r="E46" s="13" t="s">
        <v>29</v>
      </c>
      <c r="F46" s="13">
        <v>10</v>
      </c>
      <c r="G46" s="13" t="s">
        <v>24</v>
      </c>
      <c r="H46" s="14">
        <v>69.97</v>
      </c>
      <c r="I46" s="14">
        <f t="shared" si="0"/>
        <v>699.7</v>
      </c>
    </row>
    <row r="47" spans="1:9">
      <c r="A47" s="12">
        <v>45</v>
      </c>
      <c r="B47" s="13" t="s">
        <v>71</v>
      </c>
      <c r="C47" s="13" t="s">
        <v>21</v>
      </c>
      <c r="D47" s="13" t="s">
        <v>22</v>
      </c>
      <c r="E47" s="13" t="s">
        <v>29</v>
      </c>
      <c r="F47" s="13">
        <v>10</v>
      </c>
      <c r="G47" s="13" t="s">
        <v>24</v>
      </c>
      <c r="H47" s="14">
        <v>72.57</v>
      </c>
      <c r="I47" s="14">
        <f t="shared" si="0"/>
        <v>725.7</v>
      </c>
    </row>
    <row r="48" spans="1:9">
      <c r="A48" s="12">
        <v>46</v>
      </c>
      <c r="B48" s="13" t="s">
        <v>72</v>
      </c>
      <c r="C48" s="13" t="s">
        <v>21</v>
      </c>
      <c r="D48" s="13" t="s">
        <v>22</v>
      </c>
      <c r="E48" s="13" t="s">
        <v>29</v>
      </c>
      <c r="F48" s="13">
        <v>10</v>
      </c>
      <c r="G48" s="13" t="s">
        <v>24</v>
      </c>
      <c r="H48" s="14">
        <v>5.18</v>
      </c>
      <c r="I48" s="14">
        <f t="shared" si="0"/>
        <v>51.8</v>
      </c>
    </row>
    <row r="49" spans="1:9">
      <c r="A49" s="12">
        <v>47</v>
      </c>
      <c r="B49" s="13" t="s">
        <v>73</v>
      </c>
      <c r="C49" s="13" t="s">
        <v>21</v>
      </c>
      <c r="D49" s="13" t="s">
        <v>22</v>
      </c>
      <c r="E49" s="13" t="s">
        <v>29</v>
      </c>
      <c r="F49" s="13">
        <v>10</v>
      </c>
      <c r="G49" s="13" t="s">
        <v>24</v>
      </c>
      <c r="H49" s="14">
        <v>72.57</v>
      </c>
      <c r="I49" s="14">
        <f t="shared" si="0"/>
        <v>725.7</v>
      </c>
    </row>
    <row r="50" ht="22.5" spans="1:9">
      <c r="A50" s="12">
        <v>48</v>
      </c>
      <c r="B50" s="13" t="s">
        <v>74</v>
      </c>
      <c r="C50" s="13" t="s">
        <v>21</v>
      </c>
      <c r="D50" s="13" t="s">
        <v>22</v>
      </c>
      <c r="E50" s="13" t="s">
        <v>29</v>
      </c>
      <c r="F50" s="13">
        <v>40</v>
      </c>
      <c r="G50" s="13" t="s">
        <v>24</v>
      </c>
      <c r="H50" s="14">
        <v>105.75</v>
      </c>
      <c r="I50" s="14">
        <f t="shared" si="0"/>
        <v>4230</v>
      </c>
    </row>
    <row r="51" ht="22.5" spans="1:9">
      <c r="A51" s="12">
        <v>49</v>
      </c>
      <c r="B51" s="13" t="s">
        <v>75</v>
      </c>
      <c r="C51" s="13" t="s">
        <v>21</v>
      </c>
      <c r="D51" s="13" t="s">
        <v>22</v>
      </c>
      <c r="E51" s="13" t="s">
        <v>29</v>
      </c>
      <c r="F51" s="13">
        <v>40</v>
      </c>
      <c r="G51" s="13" t="s">
        <v>24</v>
      </c>
      <c r="H51" s="14">
        <v>105.75</v>
      </c>
      <c r="I51" s="14">
        <f t="shared" si="0"/>
        <v>4230</v>
      </c>
    </row>
    <row r="52" spans="1:9">
      <c r="A52" s="12">
        <v>50</v>
      </c>
      <c r="B52" s="13" t="s">
        <v>76</v>
      </c>
      <c r="C52" s="13" t="s">
        <v>21</v>
      </c>
      <c r="D52" s="13" t="s">
        <v>22</v>
      </c>
      <c r="E52" s="13" t="s">
        <v>29</v>
      </c>
      <c r="F52" s="13">
        <v>20</v>
      </c>
      <c r="G52" s="13" t="s">
        <v>24</v>
      </c>
      <c r="H52" s="14">
        <v>124.4</v>
      </c>
      <c r="I52" s="14">
        <f t="shared" si="0"/>
        <v>2488</v>
      </c>
    </row>
    <row r="53" spans="1:9">
      <c r="A53" s="12">
        <v>51</v>
      </c>
      <c r="B53" s="13" t="s">
        <v>77</v>
      </c>
      <c r="C53" s="13" t="s">
        <v>21</v>
      </c>
      <c r="D53" s="13" t="s">
        <v>22</v>
      </c>
      <c r="E53" s="13" t="s">
        <v>29</v>
      </c>
      <c r="F53" s="13">
        <v>10</v>
      </c>
      <c r="G53" s="13" t="s">
        <v>24</v>
      </c>
      <c r="H53" s="14">
        <v>124.4</v>
      </c>
      <c r="I53" s="14">
        <f t="shared" si="0"/>
        <v>1244</v>
      </c>
    </row>
    <row r="54" spans="1:9">
      <c r="A54" s="12">
        <v>52</v>
      </c>
      <c r="B54" s="13" t="s">
        <v>78</v>
      </c>
      <c r="C54" s="13" t="s">
        <v>21</v>
      </c>
      <c r="D54" s="13" t="s">
        <v>22</v>
      </c>
      <c r="E54" s="13" t="s">
        <v>29</v>
      </c>
      <c r="F54" s="13">
        <v>10</v>
      </c>
      <c r="G54" s="13" t="s">
        <v>24</v>
      </c>
      <c r="H54" s="14">
        <v>124.4</v>
      </c>
      <c r="I54" s="14">
        <f t="shared" si="0"/>
        <v>1244</v>
      </c>
    </row>
    <row r="55" spans="1:9">
      <c r="A55" s="12">
        <v>53</v>
      </c>
      <c r="B55" s="13" t="s">
        <v>79</v>
      </c>
      <c r="C55" s="13" t="s">
        <v>21</v>
      </c>
      <c r="D55" s="13" t="s">
        <v>22</v>
      </c>
      <c r="E55" s="13" t="s">
        <v>29</v>
      </c>
      <c r="F55" s="13">
        <v>10</v>
      </c>
      <c r="G55" s="13" t="s">
        <v>24</v>
      </c>
      <c r="H55" s="14">
        <v>73.18</v>
      </c>
      <c r="I55" s="14">
        <f t="shared" si="0"/>
        <v>731.8</v>
      </c>
    </row>
    <row r="56" spans="1:9">
      <c r="A56" s="12">
        <v>54</v>
      </c>
      <c r="B56" s="13" t="s">
        <v>80</v>
      </c>
      <c r="C56" s="13" t="s">
        <v>21</v>
      </c>
      <c r="D56" s="13" t="s">
        <v>22</v>
      </c>
      <c r="E56" s="13" t="s">
        <v>29</v>
      </c>
      <c r="F56" s="13">
        <v>20</v>
      </c>
      <c r="G56" s="13" t="s">
        <v>24</v>
      </c>
      <c r="H56" s="14">
        <v>39.76</v>
      </c>
      <c r="I56" s="14">
        <f t="shared" si="0"/>
        <v>795.2</v>
      </c>
    </row>
    <row r="57" spans="1:9">
      <c r="A57" s="12">
        <v>55</v>
      </c>
      <c r="B57" s="13" t="s">
        <v>81</v>
      </c>
      <c r="C57" s="13" t="s">
        <v>21</v>
      </c>
      <c r="D57" s="13" t="s">
        <v>22</v>
      </c>
      <c r="E57" s="13" t="s">
        <v>29</v>
      </c>
      <c r="F57" s="13">
        <v>10</v>
      </c>
      <c r="G57" s="13" t="s">
        <v>24</v>
      </c>
      <c r="H57" s="14">
        <v>74.74</v>
      </c>
      <c r="I57" s="14">
        <f t="shared" si="0"/>
        <v>747.4</v>
      </c>
    </row>
    <row r="58" ht="22.5" spans="1:9">
      <c r="A58" s="12">
        <v>56</v>
      </c>
      <c r="B58" s="13" t="s">
        <v>82</v>
      </c>
      <c r="C58" s="13" t="s">
        <v>21</v>
      </c>
      <c r="D58" s="13" t="s">
        <v>22</v>
      </c>
      <c r="E58" s="13" t="s">
        <v>29</v>
      </c>
      <c r="F58" s="13">
        <v>20</v>
      </c>
      <c r="G58" s="13" t="s">
        <v>24</v>
      </c>
      <c r="H58" s="14">
        <v>159.02</v>
      </c>
      <c r="I58" s="14">
        <f t="shared" si="0"/>
        <v>3180.4</v>
      </c>
    </row>
    <row r="59" spans="1:9">
      <c r="A59" s="12">
        <v>57</v>
      </c>
      <c r="B59" s="13" t="s">
        <v>83</v>
      </c>
      <c r="C59" s="13" t="s">
        <v>21</v>
      </c>
      <c r="D59" s="13" t="s">
        <v>22</v>
      </c>
      <c r="E59" s="13" t="s">
        <v>29</v>
      </c>
      <c r="F59" s="13">
        <v>15</v>
      </c>
      <c r="G59" s="13" t="s">
        <v>24</v>
      </c>
      <c r="H59" s="14">
        <v>124.4</v>
      </c>
      <c r="I59" s="14">
        <f t="shared" si="0"/>
        <v>1866</v>
      </c>
    </row>
    <row r="60" ht="22.5" spans="1:9">
      <c r="A60" s="12">
        <v>58</v>
      </c>
      <c r="B60" s="13" t="s">
        <v>84</v>
      </c>
      <c r="C60" s="13" t="s">
        <v>21</v>
      </c>
      <c r="D60" s="13" t="s">
        <v>22</v>
      </c>
      <c r="E60" s="13" t="s">
        <v>29</v>
      </c>
      <c r="F60" s="13">
        <v>10</v>
      </c>
      <c r="G60" s="13" t="s">
        <v>24</v>
      </c>
      <c r="H60" s="14">
        <v>124.4</v>
      </c>
      <c r="I60" s="14">
        <f t="shared" si="0"/>
        <v>1244</v>
      </c>
    </row>
    <row r="61" spans="1:9">
      <c r="A61" s="12">
        <v>59</v>
      </c>
      <c r="B61" s="13" t="s">
        <v>85</v>
      </c>
      <c r="C61" s="13" t="s">
        <v>21</v>
      </c>
      <c r="D61" s="13" t="s">
        <v>22</v>
      </c>
      <c r="E61" s="13" t="s">
        <v>86</v>
      </c>
      <c r="F61" s="13">
        <v>30</v>
      </c>
      <c r="G61" s="13" t="s">
        <v>87</v>
      </c>
      <c r="H61" s="14">
        <v>1.45</v>
      </c>
      <c r="I61" s="14">
        <f t="shared" si="0"/>
        <v>43.5</v>
      </c>
    </row>
    <row r="62" spans="1:9">
      <c r="A62" s="12">
        <v>60</v>
      </c>
      <c r="B62" s="13" t="s">
        <v>88</v>
      </c>
      <c r="C62" s="13" t="s">
        <v>21</v>
      </c>
      <c r="D62" s="13" t="s">
        <v>22</v>
      </c>
      <c r="E62" s="13" t="s">
        <v>29</v>
      </c>
      <c r="F62" s="13">
        <v>10</v>
      </c>
      <c r="G62" s="13" t="s">
        <v>24</v>
      </c>
      <c r="H62" s="14">
        <v>16.71</v>
      </c>
      <c r="I62" s="14">
        <f t="shared" si="0"/>
        <v>167.1</v>
      </c>
    </row>
    <row r="63" spans="1:9">
      <c r="A63" s="12">
        <v>61</v>
      </c>
      <c r="B63" s="13" t="s">
        <v>89</v>
      </c>
      <c r="C63" s="13" t="s">
        <v>21</v>
      </c>
      <c r="D63" s="13" t="s">
        <v>22</v>
      </c>
      <c r="E63" s="13" t="s">
        <v>29</v>
      </c>
      <c r="F63" s="13">
        <v>10</v>
      </c>
      <c r="G63" s="13" t="s">
        <v>24</v>
      </c>
      <c r="H63" s="14">
        <v>19.08</v>
      </c>
      <c r="I63" s="14">
        <f t="shared" si="0"/>
        <v>190.8</v>
      </c>
    </row>
    <row r="64" spans="1:9">
      <c r="A64" s="12">
        <v>62</v>
      </c>
      <c r="B64" s="13" t="s">
        <v>90</v>
      </c>
      <c r="C64" s="13" t="s">
        <v>21</v>
      </c>
      <c r="D64" s="13" t="s">
        <v>22</v>
      </c>
      <c r="E64" s="13" t="s">
        <v>29</v>
      </c>
      <c r="F64" s="13">
        <v>3</v>
      </c>
      <c r="G64" s="13" t="s">
        <v>24</v>
      </c>
      <c r="H64" s="14">
        <v>44.53</v>
      </c>
      <c r="I64" s="14">
        <f t="shared" si="0"/>
        <v>133.59</v>
      </c>
    </row>
    <row r="65" spans="1:9">
      <c r="A65" s="12">
        <v>63</v>
      </c>
      <c r="B65" s="13" t="s">
        <v>91</v>
      </c>
      <c r="C65" s="13" t="s">
        <v>21</v>
      </c>
      <c r="D65" s="13" t="s">
        <v>22</v>
      </c>
      <c r="E65" s="13" t="s">
        <v>92</v>
      </c>
      <c r="F65" s="13">
        <v>20</v>
      </c>
      <c r="G65" s="13" t="s">
        <v>93</v>
      </c>
      <c r="H65" s="14">
        <v>1.59</v>
      </c>
      <c r="I65" s="14">
        <f t="shared" si="0"/>
        <v>31.8</v>
      </c>
    </row>
    <row r="66" spans="1:9">
      <c r="A66" s="12">
        <v>64</v>
      </c>
      <c r="B66" s="13" t="s">
        <v>91</v>
      </c>
      <c r="C66" s="13" t="s">
        <v>21</v>
      </c>
      <c r="D66" s="13" t="s">
        <v>22</v>
      </c>
      <c r="E66" s="13" t="s">
        <v>94</v>
      </c>
      <c r="F66" s="13">
        <v>20</v>
      </c>
      <c r="G66" s="13" t="s">
        <v>93</v>
      </c>
      <c r="H66" s="14">
        <v>1.59</v>
      </c>
      <c r="I66" s="14">
        <f t="shared" si="0"/>
        <v>31.8</v>
      </c>
    </row>
    <row r="67" spans="1:9">
      <c r="A67" s="12">
        <v>65</v>
      </c>
      <c r="B67" s="13" t="s">
        <v>91</v>
      </c>
      <c r="C67" s="13" t="s">
        <v>21</v>
      </c>
      <c r="D67" s="13" t="s">
        <v>22</v>
      </c>
      <c r="E67" s="13" t="s">
        <v>95</v>
      </c>
      <c r="F67" s="13">
        <v>20</v>
      </c>
      <c r="G67" s="13" t="s">
        <v>93</v>
      </c>
      <c r="H67" s="14">
        <v>1.59</v>
      </c>
      <c r="I67" s="14">
        <f t="shared" si="0"/>
        <v>31.8</v>
      </c>
    </row>
    <row r="68" spans="1:9">
      <c r="A68" s="12">
        <v>66</v>
      </c>
      <c r="B68" s="13" t="s">
        <v>91</v>
      </c>
      <c r="C68" s="13" t="s">
        <v>21</v>
      </c>
      <c r="D68" s="13" t="s">
        <v>22</v>
      </c>
      <c r="E68" s="13" t="s">
        <v>96</v>
      </c>
      <c r="F68" s="13">
        <v>20</v>
      </c>
      <c r="G68" s="13" t="s">
        <v>93</v>
      </c>
      <c r="H68" s="14">
        <v>2.38</v>
      </c>
      <c r="I68" s="14">
        <f t="shared" ref="I68:I131" si="1">H68*F68</f>
        <v>47.6</v>
      </c>
    </row>
    <row r="69" spans="1:9">
      <c r="A69" s="12">
        <v>67</v>
      </c>
      <c r="B69" s="13" t="s">
        <v>91</v>
      </c>
      <c r="C69" s="13" t="s">
        <v>21</v>
      </c>
      <c r="D69" s="13" t="s">
        <v>22</v>
      </c>
      <c r="E69" s="13" t="s">
        <v>97</v>
      </c>
      <c r="F69" s="13">
        <v>20</v>
      </c>
      <c r="G69" s="13" t="s">
        <v>93</v>
      </c>
      <c r="H69" s="14">
        <v>3.18</v>
      </c>
      <c r="I69" s="14">
        <f t="shared" si="1"/>
        <v>63.6</v>
      </c>
    </row>
    <row r="70" spans="1:9">
      <c r="A70" s="12">
        <v>68</v>
      </c>
      <c r="B70" s="13" t="s">
        <v>98</v>
      </c>
      <c r="C70" s="13" t="s">
        <v>21</v>
      </c>
      <c r="D70" s="13" t="s">
        <v>22</v>
      </c>
      <c r="E70" s="13" t="s">
        <v>99</v>
      </c>
      <c r="F70" s="13">
        <v>10</v>
      </c>
      <c r="G70" s="13" t="s">
        <v>93</v>
      </c>
      <c r="H70" s="14">
        <v>6.8</v>
      </c>
      <c r="I70" s="14">
        <f t="shared" si="1"/>
        <v>68</v>
      </c>
    </row>
    <row r="71" spans="1:9">
      <c r="A71" s="12">
        <v>69</v>
      </c>
      <c r="B71" s="13" t="s">
        <v>100</v>
      </c>
      <c r="C71" s="13" t="s">
        <v>21</v>
      </c>
      <c r="D71" s="13" t="s">
        <v>22</v>
      </c>
      <c r="E71" s="13" t="s">
        <v>101</v>
      </c>
      <c r="F71" s="13">
        <v>2</v>
      </c>
      <c r="G71" s="13" t="s">
        <v>102</v>
      </c>
      <c r="H71" s="14">
        <v>85.87</v>
      </c>
      <c r="I71" s="14">
        <f t="shared" si="1"/>
        <v>171.74</v>
      </c>
    </row>
    <row r="72" spans="1:9">
      <c r="A72" s="12">
        <v>70</v>
      </c>
      <c r="B72" s="13" t="s">
        <v>100</v>
      </c>
      <c r="C72" s="13" t="s">
        <v>21</v>
      </c>
      <c r="D72" s="13" t="s">
        <v>22</v>
      </c>
      <c r="E72" s="13" t="s">
        <v>103</v>
      </c>
      <c r="F72" s="13">
        <v>2</v>
      </c>
      <c r="G72" s="13" t="s">
        <v>102</v>
      </c>
      <c r="H72" s="14">
        <v>94.15</v>
      </c>
      <c r="I72" s="14">
        <f t="shared" si="1"/>
        <v>188.3</v>
      </c>
    </row>
    <row r="73" spans="1:9">
      <c r="A73" s="12">
        <v>71</v>
      </c>
      <c r="B73" s="13" t="s">
        <v>100</v>
      </c>
      <c r="C73" s="13" t="s">
        <v>21</v>
      </c>
      <c r="D73" s="13" t="s">
        <v>22</v>
      </c>
      <c r="E73" s="13" t="s">
        <v>104</v>
      </c>
      <c r="F73" s="13">
        <v>2</v>
      </c>
      <c r="G73" s="13" t="s">
        <v>102</v>
      </c>
      <c r="H73" s="14">
        <v>87.46</v>
      </c>
      <c r="I73" s="14">
        <f t="shared" si="1"/>
        <v>174.92</v>
      </c>
    </row>
    <row r="74" ht="22.5" spans="1:9">
      <c r="A74" s="12">
        <v>72</v>
      </c>
      <c r="B74" s="13" t="s">
        <v>105</v>
      </c>
      <c r="C74" s="13" t="s">
        <v>21</v>
      </c>
      <c r="D74" s="13" t="s">
        <v>22</v>
      </c>
      <c r="E74" s="13" t="s">
        <v>106</v>
      </c>
      <c r="F74" s="13">
        <v>20</v>
      </c>
      <c r="G74" s="13" t="s">
        <v>107</v>
      </c>
      <c r="H74" s="14">
        <v>228.98</v>
      </c>
      <c r="I74" s="14">
        <f t="shared" si="1"/>
        <v>4579.6</v>
      </c>
    </row>
    <row r="75" spans="1:9">
      <c r="A75" s="12">
        <v>73</v>
      </c>
      <c r="B75" s="13" t="s">
        <v>108</v>
      </c>
      <c r="C75" s="13" t="s">
        <v>21</v>
      </c>
      <c r="D75" s="13" t="s">
        <v>22</v>
      </c>
      <c r="E75" s="13" t="s">
        <v>109</v>
      </c>
      <c r="F75" s="13">
        <v>15</v>
      </c>
      <c r="G75" s="13" t="s">
        <v>24</v>
      </c>
      <c r="H75" s="14">
        <v>44</v>
      </c>
      <c r="I75" s="14">
        <f t="shared" si="1"/>
        <v>660</v>
      </c>
    </row>
    <row r="76" spans="1:9">
      <c r="A76" s="12">
        <v>74</v>
      </c>
      <c r="B76" s="13" t="s">
        <v>110</v>
      </c>
      <c r="C76" s="13" t="s">
        <v>21</v>
      </c>
      <c r="D76" s="13" t="s">
        <v>22</v>
      </c>
      <c r="E76" s="13" t="s">
        <v>109</v>
      </c>
      <c r="F76" s="13">
        <v>15</v>
      </c>
      <c r="G76" s="13" t="s">
        <v>24</v>
      </c>
      <c r="H76" s="14">
        <v>103.36</v>
      </c>
      <c r="I76" s="14">
        <f t="shared" si="1"/>
        <v>1550.4</v>
      </c>
    </row>
    <row r="77" spans="1:9">
      <c r="A77" s="12">
        <v>75</v>
      </c>
      <c r="B77" s="13" t="s">
        <v>111</v>
      </c>
      <c r="C77" s="13" t="s">
        <v>21</v>
      </c>
      <c r="D77" s="13" t="s">
        <v>22</v>
      </c>
      <c r="E77" s="13" t="s">
        <v>109</v>
      </c>
      <c r="F77" s="13">
        <v>10</v>
      </c>
      <c r="G77" s="13" t="s">
        <v>24</v>
      </c>
      <c r="H77" s="14">
        <v>110.92</v>
      </c>
      <c r="I77" s="14">
        <f t="shared" si="1"/>
        <v>1109.2</v>
      </c>
    </row>
    <row r="78" spans="1:9">
      <c r="A78" s="12">
        <v>76</v>
      </c>
      <c r="B78" s="13" t="s">
        <v>112</v>
      </c>
      <c r="C78" s="13" t="s">
        <v>21</v>
      </c>
      <c r="D78" s="13" t="s">
        <v>22</v>
      </c>
      <c r="E78" s="13" t="s">
        <v>113</v>
      </c>
      <c r="F78" s="13">
        <v>100</v>
      </c>
      <c r="G78" s="13" t="s">
        <v>114</v>
      </c>
      <c r="H78" s="14">
        <v>1.84</v>
      </c>
      <c r="I78" s="14">
        <f t="shared" si="1"/>
        <v>184</v>
      </c>
    </row>
    <row r="79" spans="1:9">
      <c r="A79" s="12">
        <v>77</v>
      </c>
      <c r="B79" s="13" t="s">
        <v>112</v>
      </c>
      <c r="C79" s="13" t="s">
        <v>21</v>
      </c>
      <c r="D79" s="13" t="s">
        <v>22</v>
      </c>
      <c r="E79" s="13" t="s">
        <v>115</v>
      </c>
      <c r="F79" s="13">
        <v>100</v>
      </c>
      <c r="G79" s="13" t="s">
        <v>114</v>
      </c>
      <c r="H79" s="14">
        <v>4.84</v>
      </c>
      <c r="I79" s="14">
        <f t="shared" si="1"/>
        <v>484</v>
      </c>
    </row>
    <row r="80" spans="1:9">
      <c r="A80" s="12">
        <v>78</v>
      </c>
      <c r="B80" s="13" t="s">
        <v>112</v>
      </c>
      <c r="C80" s="13" t="s">
        <v>21</v>
      </c>
      <c r="D80" s="13" t="s">
        <v>22</v>
      </c>
      <c r="E80" s="13" t="s">
        <v>116</v>
      </c>
      <c r="F80" s="13">
        <v>30</v>
      </c>
      <c r="G80" s="13" t="s">
        <v>114</v>
      </c>
      <c r="H80" s="14">
        <v>8.87</v>
      </c>
      <c r="I80" s="14">
        <f t="shared" si="1"/>
        <v>266.1</v>
      </c>
    </row>
    <row r="81" spans="1:9">
      <c r="A81" s="12">
        <v>79</v>
      </c>
      <c r="B81" s="13" t="s">
        <v>117</v>
      </c>
      <c r="C81" s="13" t="s">
        <v>21</v>
      </c>
      <c r="D81" s="13" t="s">
        <v>118</v>
      </c>
      <c r="E81" s="13" t="s">
        <v>119</v>
      </c>
      <c r="F81" s="13">
        <v>50</v>
      </c>
      <c r="G81" s="13" t="s">
        <v>114</v>
      </c>
      <c r="H81" s="14">
        <v>1.98</v>
      </c>
      <c r="I81" s="14">
        <f t="shared" si="1"/>
        <v>99</v>
      </c>
    </row>
    <row r="82" spans="1:9">
      <c r="A82" s="12">
        <v>80</v>
      </c>
      <c r="B82" s="13" t="s">
        <v>117</v>
      </c>
      <c r="C82" s="13" t="s">
        <v>21</v>
      </c>
      <c r="D82" s="13" t="s">
        <v>118</v>
      </c>
      <c r="E82" s="13" t="s">
        <v>120</v>
      </c>
      <c r="F82" s="13">
        <v>50</v>
      </c>
      <c r="G82" s="13" t="s">
        <v>114</v>
      </c>
      <c r="H82" s="14">
        <v>2.41</v>
      </c>
      <c r="I82" s="14">
        <f t="shared" si="1"/>
        <v>120.5</v>
      </c>
    </row>
    <row r="83" spans="1:9">
      <c r="A83" s="12">
        <v>81</v>
      </c>
      <c r="B83" s="13" t="s">
        <v>117</v>
      </c>
      <c r="C83" s="13" t="s">
        <v>21</v>
      </c>
      <c r="D83" s="13" t="s">
        <v>118</v>
      </c>
      <c r="E83" s="13" t="s">
        <v>121</v>
      </c>
      <c r="F83" s="13">
        <v>50</v>
      </c>
      <c r="G83" s="13" t="s">
        <v>114</v>
      </c>
      <c r="H83" s="14">
        <v>3.71</v>
      </c>
      <c r="I83" s="14">
        <f t="shared" si="1"/>
        <v>185.5</v>
      </c>
    </row>
    <row r="84" spans="1:9">
      <c r="A84" s="12">
        <v>82</v>
      </c>
      <c r="B84" s="13" t="s">
        <v>117</v>
      </c>
      <c r="C84" s="13" t="s">
        <v>21</v>
      </c>
      <c r="D84" s="13" t="s">
        <v>118</v>
      </c>
      <c r="E84" s="13" t="s">
        <v>122</v>
      </c>
      <c r="F84" s="13">
        <v>50</v>
      </c>
      <c r="G84" s="13" t="s">
        <v>114</v>
      </c>
      <c r="H84" s="14">
        <v>5.77</v>
      </c>
      <c r="I84" s="14">
        <f t="shared" si="1"/>
        <v>288.5</v>
      </c>
    </row>
    <row r="85" spans="1:9">
      <c r="A85" s="12">
        <v>83</v>
      </c>
      <c r="B85" s="13" t="s">
        <v>117</v>
      </c>
      <c r="C85" s="13" t="s">
        <v>21</v>
      </c>
      <c r="D85" s="13" t="s">
        <v>118</v>
      </c>
      <c r="E85" s="13" t="s">
        <v>123</v>
      </c>
      <c r="F85" s="13">
        <v>50</v>
      </c>
      <c r="G85" s="13" t="s">
        <v>114</v>
      </c>
      <c r="H85" s="14">
        <v>8.73</v>
      </c>
      <c r="I85" s="14">
        <f t="shared" si="1"/>
        <v>436.5</v>
      </c>
    </row>
    <row r="86" spans="1:9">
      <c r="A86" s="12">
        <v>84</v>
      </c>
      <c r="B86" s="13" t="s">
        <v>117</v>
      </c>
      <c r="C86" s="13" t="s">
        <v>21</v>
      </c>
      <c r="D86" s="13" t="s">
        <v>118</v>
      </c>
      <c r="E86" s="13" t="s">
        <v>124</v>
      </c>
      <c r="F86" s="13">
        <v>100</v>
      </c>
      <c r="G86" s="13" t="s">
        <v>114</v>
      </c>
      <c r="H86" s="14">
        <v>14.32</v>
      </c>
      <c r="I86" s="14">
        <f t="shared" si="1"/>
        <v>1432</v>
      </c>
    </row>
    <row r="87" spans="1:9">
      <c r="A87" s="12">
        <v>85</v>
      </c>
      <c r="B87" s="13" t="s">
        <v>117</v>
      </c>
      <c r="C87" s="13" t="s">
        <v>21</v>
      </c>
      <c r="D87" s="13" t="s">
        <v>118</v>
      </c>
      <c r="E87" s="13" t="s">
        <v>125</v>
      </c>
      <c r="F87" s="13">
        <v>200</v>
      </c>
      <c r="G87" s="13" t="s">
        <v>114</v>
      </c>
      <c r="H87" s="14">
        <v>19.2</v>
      </c>
      <c r="I87" s="14">
        <f t="shared" si="1"/>
        <v>3840</v>
      </c>
    </row>
    <row r="88" spans="1:9">
      <c r="A88" s="12">
        <v>86</v>
      </c>
      <c r="B88" s="13" t="s">
        <v>117</v>
      </c>
      <c r="C88" s="13" t="s">
        <v>21</v>
      </c>
      <c r="D88" s="13" t="s">
        <v>118</v>
      </c>
      <c r="E88" s="13" t="s">
        <v>126</v>
      </c>
      <c r="F88" s="13">
        <v>200</v>
      </c>
      <c r="G88" s="13" t="s">
        <v>114</v>
      </c>
      <c r="H88" s="14">
        <v>28.13</v>
      </c>
      <c r="I88" s="14">
        <f t="shared" si="1"/>
        <v>5626</v>
      </c>
    </row>
    <row r="89" spans="1:9">
      <c r="A89" s="12">
        <v>87</v>
      </c>
      <c r="B89" s="13" t="s">
        <v>117</v>
      </c>
      <c r="C89" s="13" t="s">
        <v>21</v>
      </c>
      <c r="D89" s="13" t="s">
        <v>118</v>
      </c>
      <c r="E89" s="13" t="s">
        <v>127</v>
      </c>
      <c r="F89" s="13">
        <v>150</v>
      </c>
      <c r="G89" s="13" t="s">
        <v>114</v>
      </c>
      <c r="H89" s="14">
        <v>35.41</v>
      </c>
      <c r="I89" s="14">
        <f t="shared" si="1"/>
        <v>5311.5</v>
      </c>
    </row>
    <row r="90" spans="1:9">
      <c r="A90" s="12">
        <v>88</v>
      </c>
      <c r="B90" s="13" t="s">
        <v>117</v>
      </c>
      <c r="C90" s="13" t="s">
        <v>21</v>
      </c>
      <c r="D90" s="13" t="s">
        <v>118</v>
      </c>
      <c r="E90" s="13" t="s">
        <v>128</v>
      </c>
      <c r="F90" s="13">
        <v>50</v>
      </c>
      <c r="G90" s="13" t="s">
        <v>114</v>
      </c>
      <c r="H90" s="14">
        <v>53.78</v>
      </c>
      <c r="I90" s="14">
        <f t="shared" si="1"/>
        <v>2689</v>
      </c>
    </row>
    <row r="91" spans="1:9">
      <c r="A91" s="12">
        <v>89</v>
      </c>
      <c r="B91" s="13" t="s">
        <v>117</v>
      </c>
      <c r="C91" s="13" t="s">
        <v>21</v>
      </c>
      <c r="D91" s="13" t="s">
        <v>118</v>
      </c>
      <c r="E91" s="13" t="s">
        <v>129</v>
      </c>
      <c r="F91" s="13">
        <v>50</v>
      </c>
      <c r="G91" s="13" t="s">
        <v>114</v>
      </c>
      <c r="H91" s="14">
        <v>70.36</v>
      </c>
      <c r="I91" s="14">
        <f t="shared" si="1"/>
        <v>3518</v>
      </c>
    </row>
    <row r="92" spans="1:9">
      <c r="A92" s="12">
        <v>90</v>
      </c>
      <c r="B92" s="13" t="s">
        <v>117</v>
      </c>
      <c r="C92" s="13" t="s">
        <v>21</v>
      </c>
      <c r="D92" s="13" t="s">
        <v>118</v>
      </c>
      <c r="E92" s="13" t="s">
        <v>130</v>
      </c>
      <c r="F92" s="13">
        <v>50</v>
      </c>
      <c r="G92" s="13" t="s">
        <v>114</v>
      </c>
      <c r="H92" s="14">
        <v>86.93</v>
      </c>
      <c r="I92" s="14">
        <f t="shared" si="1"/>
        <v>4346.5</v>
      </c>
    </row>
    <row r="93" spans="1:9">
      <c r="A93" s="12">
        <v>91</v>
      </c>
      <c r="B93" s="13" t="s">
        <v>117</v>
      </c>
      <c r="C93" s="13" t="s">
        <v>21</v>
      </c>
      <c r="D93" s="13" t="s">
        <v>118</v>
      </c>
      <c r="E93" s="13" t="s">
        <v>131</v>
      </c>
      <c r="F93" s="13">
        <v>50</v>
      </c>
      <c r="G93" s="13" t="s">
        <v>114</v>
      </c>
      <c r="H93" s="14">
        <v>140.16</v>
      </c>
      <c r="I93" s="14">
        <f t="shared" si="1"/>
        <v>7008</v>
      </c>
    </row>
    <row r="94" spans="1:9">
      <c r="A94" s="12">
        <v>92</v>
      </c>
      <c r="B94" s="13" t="s">
        <v>132</v>
      </c>
      <c r="C94" s="13" t="s">
        <v>21</v>
      </c>
      <c r="D94" s="13" t="s">
        <v>118</v>
      </c>
      <c r="E94" s="13" t="s">
        <v>119</v>
      </c>
      <c r="F94" s="13">
        <v>25</v>
      </c>
      <c r="G94" s="13" t="s">
        <v>57</v>
      </c>
      <c r="H94" s="14">
        <v>1.59</v>
      </c>
      <c r="I94" s="14">
        <f t="shared" si="1"/>
        <v>39.75</v>
      </c>
    </row>
    <row r="95" spans="1:9">
      <c r="A95" s="12">
        <v>93</v>
      </c>
      <c r="B95" s="13" t="s">
        <v>132</v>
      </c>
      <c r="C95" s="13" t="s">
        <v>21</v>
      </c>
      <c r="D95" s="13" t="s">
        <v>118</v>
      </c>
      <c r="E95" s="13" t="s">
        <v>120</v>
      </c>
      <c r="F95" s="13">
        <v>25</v>
      </c>
      <c r="G95" s="13" t="s">
        <v>57</v>
      </c>
      <c r="H95" s="14">
        <v>1.59</v>
      </c>
      <c r="I95" s="14">
        <f t="shared" si="1"/>
        <v>39.75</v>
      </c>
    </row>
    <row r="96" spans="1:9">
      <c r="A96" s="12">
        <v>94</v>
      </c>
      <c r="B96" s="13" t="s">
        <v>132</v>
      </c>
      <c r="C96" s="13" t="s">
        <v>21</v>
      </c>
      <c r="D96" s="13" t="s">
        <v>118</v>
      </c>
      <c r="E96" s="13" t="s">
        <v>121</v>
      </c>
      <c r="F96" s="13">
        <v>25</v>
      </c>
      <c r="G96" s="13" t="s">
        <v>57</v>
      </c>
      <c r="H96" s="14">
        <v>1.59</v>
      </c>
      <c r="I96" s="14">
        <f t="shared" si="1"/>
        <v>39.75</v>
      </c>
    </row>
    <row r="97" spans="1:9">
      <c r="A97" s="12">
        <v>95</v>
      </c>
      <c r="B97" s="13" t="s">
        <v>132</v>
      </c>
      <c r="C97" s="13" t="s">
        <v>21</v>
      </c>
      <c r="D97" s="13" t="s">
        <v>118</v>
      </c>
      <c r="E97" s="13" t="s">
        <v>122</v>
      </c>
      <c r="F97" s="13">
        <v>25</v>
      </c>
      <c r="G97" s="13" t="s">
        <v>57</v>
      </c>
      <c r="H97" s="14">
        <v>2.38</v>
      </c>
      <c r="I97" s="14">
        <f t="shared" si="1"/>
        <v>59.5</v>
      </c>
    </row>
    <row r="98" spans="1:9">
      <c r="A98" s="12">
        <v>96</v>
      </c>
      <c r="B98" s="13" t="s">
        <v>132</v>
      </c>
      <c r="C98" s="13" t="s">
        <v>21</v>
      </c>
      <c r="D98" s="13" t="s">
        <v>118</v>
      </c>
      <c r="E98" s="13" t="s">
        <v>123</v>
      </c>
      <c r="F98" s="13">
        <v>25</v>
      </c>
      <c r="G98" s="13" t="s">
        <v>57</v>
      </c>
      <c r="H98" s="14">
        <v>3.18</v>
      </c>
      <c r="I98" s="14">
        <f t="shared" si="1"/>
        <v>79.5</v>
      </c>
    </row>
    <row r="99" spans="1:9">
      <c r="A99" s="12">
        <v>97</v>
      </c>
      <c r="B99" s="13" t="s">
        <v>132</v>
      </c>
      <c r="C99" s="13" t="s">
        <v>21</v>
      </c>
      <c r="D99" s="13" t="s">
        <v>118</v>
      </c>
      <c r="E99" s="13" t="s">
        <v>124</v>
      </c>
      <c r="F99" s="13">
        <v>25</v>
      </c>
      <c r="G99" s="13" t="s">
        <v>57</v>
      </c>
      <c r="H99" s="14">
        <v>3.97</v>
      </c>
      <c r="I99" s="14">
        <f t="shared" si="1"/>
        <v>99.25</v>
      </c>
    </row>
    <row r="100" spans="1:9">
      <c r="A100" s="12">
        <v>98</v>
      </c>
      <c r="B100" s="13" t="s">
        <v>132</v>
      </c>
      <c r="C100" s="13" t="s">
        <v>21</v>
      </c>
      <c r="D100" s="13" t="s">
        <v>118</v>
      </c>
      <c r="E100" s="13" t="s">
        <v>125</v>
      </c>
      <c r="F100" s="13">
        <v>80</v>
      </c>
      <c r="G100" s="13" t="s">
        <v>57</v>
      </c>
      <c r="H100" s="14">
        <v>6.36</v>
      </c>
      <c r="I100" s="14">
        <f t="shared" si="1"/>
        <v>508.8</v>
      </c>
    </row>
    <row r="101" spans="1:9">
      <c r="A101" s="12">
        <v>99</v>
      </c>
      <c r="B101" s="13" t="s">
        <v>132</v>
      </c>
      <c r="C101" s="13" t="s">
        <v>21</v>
      </c>
      <c r="D101" s="13" t="s">
        <v>118</v>
      </c>
      <c r="E101" s="13" t="s">
        <v>126</v>
      </c>
      <c r="F101" s="13">
        <v>80</v>
      </c>
      <c r="G101" s="13" t="s">
        <v>57</v>
      </c>
      <c r="H101" s="14">
        <v>9.54</v>
      </c>
      <c r="I101" s="14">
        <f t="shared" si="1"/>
        <v>763.2</v>
      </c>
    </row>
    <row r="102" spans="1:9">
      <c r="A102" s="12">
        <v>100</v>
      </c>
      <c r="B102" s="13" t="s">
        <v>132</v>
      </c>
      <c r="C102" s="13" t="s">
        <v>21</v>
      </c>
      <c r="D102" s="13" t="s">
        <v>118</v>
      </c>
      <c r="E102" s="13" t="s">
        <v>127</v>
      </c>
      <c r="F102" s="13">
        <v>80</v>
      </c>
      <c r="G102" s="13" t="s">
        <v>57</v>
      </c>
      <c r="H102" s="14">
        <v>15.9</v>
      </c>
      <c r="I102" s="14">
        <f t="shared" si="1"/>
        <v>1272</v>
      </c>
    </row>
    <row r="103" spans="1:9">
      <c r="A103" s="12">
        <v>101</v>
      </c>
      <c r="B103" s="13" t="s">
        <v>132</v>
      </c>
      <c r="C103" s="13" t="s">
        <v>21</v>
      </c>
      <c r="D103" s="13" t="s">
        <v>118</v>
      </c>
      <c r="E103" s="13" t="s">
        <v>128</v>
      </c>
      <c r="F103" s="13">
        <v>25</v>
      </c>
      <c r="G103" s="13" t="s">
        <v>57</v>
      </c>
      <c r="H103" s="14">
        <v>26.23</v>
      </c>
      <c r="I103" s="14">
        <f t="shared" si="1"/>
        <v>655.75</v>
      </c>
    </row>
    <row r="104" spans="1:9">
      <c r="A104" s="12">
        <v>102</v>
      </c>
      <c r="B104" s="13" t="s">
        <v>132</v>
      </c>
      <c r="C104" s="13" t="s">
        <v>21</v>
      </c>
      <c r="D104" s="13" t="s">
        <v>118</v>
      </c>
      <c r="E104" s="13" t="s">
        <v>129</v>
      </c>
      <c r="F104" s="13">
        <v>25</v>
      </c>
      <c r="G104" s="13" t="s">
        <v>57</v>
      </c>
      <c r="H104" s="14">
        <v>36.57</v>
      </c>
      <c r="I104" s="14">
        <f t="shared" si="1"/>
        <v>914.25</v>
      </c>
    </row>
    <row r="105" spans="1:9">
      <c r="A105" s="12">
        <v>103</v>
      </c>
      <c r="B105" s="13" t="s">
        <v>132</v>
      </c>
      <c r="C105" s="13" t="s">
        <v>21</v>
      </c>
      <c r="D105" s="13" t="s">
        <v>118</v>
      </c>
      <c r="E105" s="13" t="s">
        <v>130</v>
      </c>
      <c r="F105" s="13">
        <v>25</v>
      </c>
      <c r="G105" s="13" t="s">
        <v>57</v>
      </c>
      <c r="H105" s="14">
        <v>44.53</v>
      </c>
      <c r="I105" s="14">
        <f t="shared" si="1"/>
        <v>1113.25</v>
      </c>
    </row>
    <row r="106" spans="1:9">
      <c r="A106" s="12">
        <v>104</v>
      </c>
      <c r="B106" s="13" t="s">
        <v>132</v>
      </c>
      <c r="C106" s="13" t="s">
        <v>21</v>
      </c>
      <c r="D106" s="13" t="s">
        <v>118</v>
      </c>
      <c r="E106" s="13" t="s">
        <v>131</v>
      </c>
      <c r="F106" s="13">
        <v>25</v>
      </c>
      <c r="G106" s="13" t="s">
        <v>57</v>
      </c>
      <c r="H106" s="14">
        <v>83.49</v>
      </c>
      <c r="I106" s="14">
        <f t="shared" si="1"/>
        <v>2087.25</v>
      </c>
    </row>
    <row r="107" ht="22.5" spans="1:9">
      <c r="A107" s="12">
        <v>105</v>
      </c>
      <c r="B107" s="13" t="s">
        <v>133</v>
      </c>
      <c r="C107" s="13" t="s">
        <v>21</v>
      </c>
      <c r="D107" s="13" t="s">
        <v>118</v>
      </c>
      <c r="E107" s="13" t="s">
        <v>119</v>
      </c>
      <c r="F107" s="13">
        <v>20</v>
      </c>
      <c r="G107" s="13" t="s">
        <v>57</v>
      </c>
      <c r="H107" s="14">
        <v>1.59</v>
      </c>
      <c r="I107" s="14">
        <f t="shared" si="1"/>
        <v>31.8</v>
      </c>
    </row>
    <row r="108" ht="22.5" spans="1:9">
      <c r="A108" s="12">
        <v>106</v>
      </c>
      <c r="B108" s="13" t="s">
        <v>133</v>
      </c>
      <c r="C108" s="13" t="s">
        <v>21</v>
      </c>
      <c r="D108" s="13" t="s">
        <v>118</v>
      </c>
      <c r="E108" s="13" t="s">
        <v>120</v>
      </c>
      <c r="F108" s="13">
        <v>20</v>
      </c>
      <c r="G108" s="13" t="s">
        <v>57</v>
      </c>
      <c r="H108" s="14">
        <v>1.59</v>
      </c>
      <c r="I108" s="14">
        <f t="shared" si="1"/>
        <v>31.8</v>
      </c>
    </row>
    <row r="109" ht="22.5" spans="1:9">
      <c r="A109" s="12">
        <v>107</v>
      </c>
      <c r="B109" s="13" t="s">
        <v>133</v>
      </c>
      <c r="C109" s="13" t="s">
        <v>21</v>
      </c>
      <c r="D109" s="13" t="s">
        <v>118</v>
      </c>
      <c r="E109" s="13" t="s">
        <v>121</v>
      </c>
      <c r="F109" s="13">
        <v>20</v>
      </c>
      <c r="G109" s="13" t="s">
        <v>57</v>
      </c>
      <c r="H109" s="14">
        <v>2.38</v>
      </c>
      <c r="I109" s="14">
        <f t="shared" si="1"/>
        <v>47.6</v>
      </c>
    </row>
    <row r="110" ht="22.5" spans="1:9">
      <c r="A110" s="12">
        <v>108</v>
      </c>
      <c r="B110" s="13" t="s">
        <v>133</v>
      </c>
      <c r="C110" s="13" t="s">
        <v>21</v>
      </c>
      <c r="D110" s="13" t="s">
        <v>118</v>
      </c>
      <c r="E110" s="13" t="s">
        <v>122</v>
      </c>
      <c r="F110" s="13">
        <v>20</v>
      </c>
      <c r="G110" s="13" t="s">
        <v>57</v>
      </c>
      <c r="H110" s="14">
        <v>3.18</v>
      </c>
      <c r="I110" s="14">
        <f t="shared" si="1"/>
        <v>63.6</v>
      </c>
    </row>
    <row r="111" ht="22.5" spans="1:9">
      <c r="A111" s="12">
        <v>109</v>
      </c>
      <c r="B111" s="13" t="s">
        <v>133</v>
      </c>
      <c r="C111" s="13" t="s">
        <v>21</v>
      </c>
      <c r="D111" s="13" t="s">
        <v>118</v>
      </c>
      <c r="E111" s="13" t="s">
        <v>123</v>
      </c>
      <c r="F111" s="13">
        <v>20</v>
      </c>
      <c r="G111" s="13" t="s">
        <v>57</v>
      </c>
      <c r="H111" s="14">
        <v>4.77</v>
      </c>
      <c r="I111" s="14">
        <f t="shared" si="1"/>
        <v>95.4</v>
      </c>
    </row>
    <row r="112" ht="22.5" spans="1:9">
      <c r="A112" s="12">
        <v>110</v>
      </c>
      <c r="B112" s="13" t="s">
        <v>133</v>
      </c>
      <c r="C112" s="13" t="s">
        <v>21</v>
      </c>
      <c r="D112" s="13" t="s">
        <v>118</v>
      </c>
      <c r="E112" s="13" t="s">
        <v>124</v>
      </c>
      <c r="F112" s="13">
        <v>35</v>
      </c>
      <c r="G112" s="13" t="s">
        <v>57</v>
      </c>
      <c r="H112" s="14">
        <v>7.15</v>
      </c>
      <c r="I112" s="14">
        <f t="shared" si="1"/>
        <v>250.25</v>
      </c>
    </row>
    <row r="113" ht="22.5" spans="1:9">
      <c r="A113" s="12">
        <v>111</v>
      </c>
      <c r="B113" s="13" t="s">
        <v>133</v>
      </c>
      <c r="C113" s="13" t="s">
        <v>21</v>
      </c>
      <c r="D113" s="13" t="s">
        <v>118</v>
      </c>
      <c r="E113" s="13" t="s">
        <v>125</v>
      </c>
      <c r="F113" s="13">
        <v>35</v>
      </c>
      <c r="G113" s="13" t="s">
        <v>57</v>
      </c>
      <c r="H113" s="14">
        <v>11.92</v>
      </c>
      <c r="I113" s="14">
        <f t="shared" si="1"/>
        <v>417.2</v>
      </c>
    </row>
    <row r="114" ht="22.5" spans="1:9">
      <c r="A114" s="12">
        <v>112</v>
      </c>
      <c r="B114" s="13" t="s">
        <v>133</v>
      </c>
      <c r="C114" s="13" t="s">
        <v>21</v>
      </c>
      <c r="D114" s="13" t="s">
        <v>118</v>
      </c>
      <c r="E114" s="13" t="s">
        <v>126</v>
      </c>
      <c r="F114" s="13">
        <v>35</v>
      </c>
      <c r="G114" s="13" t="s">
        <v>57</v>
      </c>
      <c r="H114" s="14">
        <v>15.9</v>
      </c>
      <c r="I114" s="14">
        <f t="shared" si="1"/>
        <v>556.5</v>
      </c>
    </row>
    <row r="115" ht="22.5" spans="1:9">
      <c r="A115" s="12">
        <v>113</v>
      </c>
      <c r="B115" s="13" t="s">
        <v>133</v>
      </c>
      <c r="C115" s="13" t="s">
        <v>21</v>
      </c>
      <c r="D115" s="13" t="s">
        <v>118</v>
      </c>
      <c r="E115" s="13" t="s">
        <v>127</v>
      </c>
      <c r="F115" s="13">
        <v>35</v>
      </c>
      <c r="G115" s="13" t="s">
        <v>57</v>
      </c>
      <c r="H115" s="14">
        <v>31</v>
      </c>
      <c r="I115" s="14">
        <f t="shared" si="1"/>
        <v>1085</v>
      </c>
    </row>
    <row r="116" ht="22.5" spans="1:9">
      <c r="A116" s="12">
        <v>114</v>
      </c>
      <c r="B116" s="13" t="s">
        <v>133</v>
      </c>
      <c r="C116" s="13" t="s">
        <v>21</v>
      </c>
      <c r="D116" s="13" t="s">
        <v>118</v>
      </c>
      <c r="E116" s="13" t="s">
        <v>128</v>
      </c>
      <c r="F116" s="13">
        <v>20</v>
      </c>
      <c r="G116" s="13" t="s">
        <v>57</v>
      </c>
      <c r="H116" s="14">
        <v>53.27</v>
      </c>
      <c r="I116" s="14">
        <f t="shared" si="1"/>
        <v>1065.4</v>
      </c>
    </row>
    <row r="117" ht="22.5" spans="1:9">
      <c r="A117" s="12">
        <v>115</v>
      </c>
      <c r="B117" s="13" t="s">
        <v>133</v>
      </c>
      <c r="C117" s="13" t="s">
        <v>21</v>
      </c>
      <c r="D117" s="13" t="s">
        <v>118</v>
      </c>
      <c r="E117" s="13" t="s">
        <v>129</v>
      </c>
      <c r="F117" s="13">
        <v>20</v>
      </c>
      <c r="G117" s="13" t="s">
        <v>57</v>
      </c>
      <c r="H117" s="14">
        <v>80.3</v>
      </c>
      <c r="I117" s="14">
        <f t="shared" si="1"/>
        <v>1606</v>
      </c>
    </row>
    <row r="118" ht="22.5" spans="1:9">
      <c r="A118" s="12">
        <v>116</v>
      </c>
      <c r="B118" s="13" t="s">
        <v>133</v>
      </c>
      <c r="C118" s="13" t="s">
        <v>21</v>
      </c>
      <c r="D118" s="13" t="s">
        <v>118</v>
      </c>
      <c r="E118" s="13" t="s">
        <v>130</v>
      </c>
      <c r="F118" s="13">
        <v>20</v>
      </c>
      <c r="G118" s="13" t="s">
        <v>57</v>
      </c>
      <c r="H118" s="14">
        <v>89.06</v>
      </c>
      <c r="I118" s="14">
        <f t="shared" si="1"/>
        <v>1781.2</v>
      </c>
    </row>
    <row r="119" ht="22.5" spans="1:9">
      <c r="A119" s="12">
        <v>117</v>
      </c>
      <c r="B119" s="13" t="s">
        <v>133</v>
      </c>
      <c r="C119" s="13" t="s">
        <v>21</v>
      </c>
      <c r="D119" s="13" t="s">
        <v>118</v>
      </c>
      <c r="E119" s="13" t="s">
        <v>131</v>
      </c>
      <c r="F119" s="13">
        <v>20</v>
      </c>
      <c r="G119" s="13" t="s">
        <v>57</v>
      </c>
      <c r="H119" s="14">
        <v>157.42</v>
      </c>
      <c r="I119" s="14">
        <f t="shared" si="1"/>
        <v>3148.4</v>
      </c>
    </row>
    <row r="120" ht="22.5" spans="1:9">
      <c r="A120" s="12">
        <v>118</v>
      </c>
      <c r="B120" s="13" t="s">
        <v>134</v>
      </c>
      <c r="C120" s="13" t="s">
        <v>21</v>
      </c>
      <c r="D120" s="13" t="s">
        <v>118</v>
      </c>
      <c r="E120" s="13" t="s">
        <v>119</v>
      </c>
      <c r="F120" s="13">
        <v>20</v>
      </c>
      <c r="G120" s="13" t="s">
        <v>57</v>
      </c>
      <c r="H120" s="14">
        <v>1.59</v>
      </c>
      <c r="I120" s="14">
        <f t="shared" si="1"/>
        <v>31.8</v>
      </c>
    </row>
    <row r="121" ht="22.5" spans="1:9">
      <c r="A121" s="12">
        <v>119</v>
      </c>
      <c r="B121" s="13" t="s">
        <v>134</v>
      </c>
      <c r="C121" s="13" t="s">
        <v>21</v>
      </c>
      <c r="D121" s="13" t="s">
        <v>118</v>
      </c>
      <c r="E121" s="13" t="s">
        <v>120</v>
      </c>
      <c r="F121" s="13">
        <v>20</v>
      </c>
      <c r="G121" s="13" t="s">
        <v>57</v>
      </c>
      <c r="H121" s="14">
        <v>1.59</v>
      </c>
      <c r="I121" s="14">
        <f t="shared" si="1"/>
        <v>31.8</v>
      </c>
    </row>
    <row r="122" ht="22.5" spans="1:9">
      <c r="A122" s="12">
        <v>120</v>
      </c>
      <c r="B122" s="13" t="s">
        <v>134</v>
      </c>
      <c r="C122" s="13" t="s">
        <v>21</v>
      </c>
      <c r="D122" s="13" t="s">
        <v>118</v>
      </c>
      <c r="E122" s="13" t="s">
        <v>121</v>
      </c>
      <c r="F122" s="13">
        <v>20</v>
      </c>
      <c r="G122" s="13" t="s">
        <v>57</v>
      </c>
      <c r="H122" s="14">
        <v>2.25</v>
      </c>
      <c r="I122" s="14">
        <f t="shared" si="1"/>
        <v>45</v>
      </c>
    </row>
    <row r="123" ht="22.5" spans="1:9">
      <c r="A123" s="12">
        <v>121</v>
      </c>
      <c r="B123" s="13" t="s">
        <v>134</v>
      </c>
      <c r="C123" s="13" t="s">
        <v>21</v>
      </c>
      <c r="D123" s="13" t="s">
        <v>118</v>
      </c>
      <c r="E123" s="13" t="s">
        <v>122</v>
      </c>
      <c r="F123" s="13">
        <v>20</v>
      </c>
      <c r="G123" s="13" t="s">
        <v>57</v>
      </c>
      <c r="H123" s="14">
        <v>2.38</v>
      </c>
      <c r="I123" s="14">
        <f t="shared" si="1"/>
        <v>47.6</v>
      </c>
    </row>
    <row r="124" ht="22.5" spans="1:9">
      <c r="A124" s="12">
        <v>122</v>
      </c>
      <c r="B124" s="13" t="s">
        <v>134</v>
      </c>
      <c r="C124" s="13" t="s">
        <v>21</v>
      </c>
      <c r="D124" s="13" t="s">
        <v>118</v>
      </c>
      <c r="E124" s="13" t="s">
        <v>123</v>
      </c>
      <c r="F124" s="13">
        <v>20</v>
      </c>
      <c r="G124" s="13" t="s">
        <v>57</v>
      </c>
      <c r="H124" s="14">
        <v>3.97</v>
      </c>
      <c r="I124" s="14">
        <f t="shared" si="1"/>
        <v>79.4</v>
      </c>
    </row>
    <row r="125" ht="22.5" spans="1:9">
      <c r="A125" s="12">
        <v>123</v>
      </c>
      <c r="B125" s="13" t="s">
        <v>134</v>
      </c>
      <c r="C125" s="13" t="s">
        <v>21</v>
      </c>
      <c r="D125" s="13" t="s">
        <v>118</v>
      </c>
      <c r="E125" s="13" t="s">
        <v>124</v>
      </c>
      <c r="F125" s="13">
        <v>35</v>
      </c>
      <c r="G125" s="13" t="s">
        <v>57</v>
      </c>
      <c r="H125" s="14">
        <v>5.56</v>
      </c>
      <c r="I125" s="14">
        <f t="shared" si="1"/>
        <v>194.6</v>
      </c>
    </row>
    <row r="126" ht="22.5" spans="1:9">
      <c r="A126" s="12">
        <v>124</v>
      </c>
      <c r="B126" s="13" t="s">
        <v>134</v>
      </c>
      <c r="C126" s="13" t="s">
        <v>21</v>
      </c>
      <c r="D126" s="13" t="s">
        <v>118</v>
      </c>
      <c r="E126" s="13" t="s">
        <v>125</v>
      </c>
      <c r="F126" s="13">
        <v>35</v>
      </c>
      <c r="G126" s="13" t="s">
        <v>57</v>
      </c>
      <c r="H126" s="14">
        <v>9.54</v>
      </c>
      <c r="I126" s="14">
        <f t="shared" si="1"/>
        <v>333.9</v>
      </c>
    </row>
    <row r="127" ht="22.5" spans="1:9">
      <c r="A127" s="12">
        <v>125</v>
      </c>
      <c r="B127" s="13" t="s">
        <v>134</v>
      </c>
      <c r="C127" s="13" t="s">
        <v>21</v>
      </c>
      <c r="D127" s="13" t="s">
        <v>118</v>
      </c>
      <c r="E127" s="13" t="s">
        <v>126</v>
      </c>
      <c r="F127" s="13">
        <v>35</v>
      </c>
      <c r="G127" s="13" t="s">
        <v>57</v>
      </c>
      <c r="H127" s="14">
        <v>14.31</v>
      </c>
      <c r="I127" s="14">
        <f t="shared" si="1"/>
        <v>500.85</v>
      </c>
    </row>
    <row r="128" ht="22.5" spans="1:9">
      <c r="A128" s="12">
        <v>126</v>
      </c>
      <c r="B128" s="13" t="s">
        <v>134</v>
      </c>
      <c r="C128" s="13" t="s">
        <v>21</v>
      </c>
      <c r="D128" s="13" t="s">
        <v>118</v>
      </c>
      <c r="E128" s="13" t="s">
        <v>127</v>
      </c>
      <c r="F128" s="13">
        <v>35</v>
      </c>
      <c r="G128" s="13" t="s">
        <v>57</v>
      </c>
      <c r="H128" s="14">
        <v>22.26</v>
      </c>
      <c r="I128" s="14">
        <f t="shared" si="1"/>
        <v>779.1</v>
      </c>
    </row>
    <row r="129" ht="22.5" spans="1:9">
      <c r="A129" s="12">
        <v>127</v>
      </c>
      <c r="B129" s="13" t="s">
        <v>134</v>
      </c>
      <c r="C129" s="13" t="s">
        <v>21</v>
      </c>
      <c r="D129" s="13" t="s">
        <v>118</v>
      </c>
      <c r="E129" s="13" t="s">
        <v>128</v>
      </c>
      <c r="F129" s="13">
        <v>20</v>
      </c>
      <c r="G129" s="13" t="s">
        <v>57</v>
      </c>
      <c r="H129" s="14">
        <v>39.76</v>
      </c>
      <c r="I129" s="14">
        <f t="shared" si="1"/>
        <v>795.2</v>
      </c>
    </row>
    <row r="130" ht="22.5" spans="1:9">
      <c r="A130" s="12">
        <v>128</v>
      </c>
      <c r="B130" s="13" t="s">
        <v>134</v>
      </c>
      <c r="C130" s="13" t="s">
        <v>21</v>
      </c>
      <c r="D130" s="13" t="s">
        <v>118</v>
      </c>
      <c r="E130" s="13" t="s">
        <v>129</v>
      </c>
      <c r="F130" s="13">
        <v>20</v>
      </c>
      <c r="G130" s="13" t="s">
        <v>57</v>
      </c>
      <c r="H130" s="14">
        <v>50.09</v>
      </c>
      <c r="I130" s="14">
        <f t="shared" si="1"/>
        <v>1001.8</v>
      </c>
    </row>
    <row r="131" ht="22.5" spans="1:9">
      <c r="A131" s="12">
        <v>129</v>
      </c>
      <c r="B131" s="13" t="s">
        <v>134</v>
      </c>
      <c r="C131" s="13" t="s">
        <v>21</v>
      </c>
      <c r="D131" s="13" t="s">
        <v>118</v>
      </c>
      <c r="E131" s="13" t="s">
        <v>130</v>
      </c>
      <c r="F131" s="13">
        <v>20</v>
      </c>
      <c r="G131" s="13" t="s">
        <v>57</v>
      </c>
      <c r="H131" s="14">
        <v>62.02</v>
      </c>
      <c r="I131" s="14">
        <f t="shared" si="1"/>
        <v>1240.4</v>
      </c>
    </row>
    <row r="132" ht="22.5" spans="1:9">
      <c r="A132" s="12">
        <v>130</v>
      </c>
      <c r="B132" s="13" t="s">
        <v>134</v>
      </c>
      <c r="C132" s="13" t="s">
        <v>21</v>
      </c>
      <c r="D132" s="13" t="s">
        <v>118</v>
      </c>
      <c r="E132" s="13" t="s">
        <v>131</v>
      </c>
      <c r="F132" s="13">
        <v>20</v>
      </c>
      <c r="G132" s="13" t="s">
        <v>57</v>
      </c>
      <c r="H132" s="14">
        <v>121.65</v>
      </c>
      <c r="I132" s="14">
        <f t="shared" ref="I132:I195" si="2">H132*F132</f>
        <v>2433</v>
      </c>
    </row>
    <row r="133" spans="1:9">
      <c r="A133" s="12">
        <v>131</v>
      </c>
      <c r="B133" s="13" t="s">
        <v>135</v>
      </c>
      <c r="C133" s="13" t="s">
        <v>21</v>
      </c>
      <c r="D133" s="13" t="s">
        <v>118</v>
      </c>
      <c r="E133" s="13" t="s">
        <v>119</v>
      </c>
      <c r="F133" s="13">
        <v>20</v>
      </c>
      <c r="G133" s="13" t="s">
        <v>57</v>
      </c>
      <c r="H133" s="14">
        <v>1.59</v>
      </c>
      <c r="I133" s="14">
        <f t="shared" si="2"/>
        <v>31.8</v>
      </c>
    </row>
    <row r="134" spans="1:9">
      <c r="A134" s="12">
        <v>132</v>
      </c>
      <c r="B134" s="13" t="s">
        <v>135</v>
      </c>
      <c r="C134" s="13" t="s">
        <v>21</v>
      </c>
      <c r="D134" s="13" t="s">
        <v>118</v>
      </c>
      <c r="E134" s="13" t="s">
        <v>120</v>
      </c>
      <c r="F134" s="13">
        <v>20</v>
      </c>
      <c r="G134" s="13" t="s">
        <v>57</v>
      </c>
      <c r="H134" s="14">
        <v>2.38</v>
      </c>
      <c r="I134" s="14">
        <f t="shared" si="2"/>
        <v>47.6</v>
      </c>
    </row>
    <row r="135" spans="1:9">
      <c r="A135" s="12">
        <v>133</v>
      </c>
      <c r="B135" s="13" t="s">
        <v>135</v>
      </c>
      <c r="C135" s="13" t="s">
        <v>21</v>
      </c>
      <c r="D135" s="13" t="s">
        <v>118</v>
      </c>
      <c r="E135" s="13" t="s">
        <v>121</v>
      </c>
      <c r="F135" s="13">
        <v>20</v>
      </c>
      <c r="G135" s="13" t="s">
        <v>57</v>
      </c>
      <c r="H135" s="14">
        <v>2.38</v>
      </c>
      <c r="I135" s="14">
        <f t="shared" si="2"/>
        <v>47.6</v>
      </c>
    </row>
    <row r="136" spans="1:9">
      <c r="A136" s="12">
        <v>134</v>
      </c>
      <c r="B136" s="13" t="s">
        <v>135</v>
      </c>
      <c r="C136" s="13" t="s">
        <v>21</v>
      </c>
      <c r="D136" s="13" t="s">
        <v>118</v>
      </c>
      <c r="E136" s="13" t="s">
        <v>122</v>
      </c>
      <c r="F136" s="13">
        <v>20</v>
      </c>
      <c r="G136" s="13" t="s">
        <v>57</v>
      </c>
      <c r="H136" s="14">
        <v>3.97</v>
      </c>
      <c r="I136" s="14">
        <f t="shared" si="2"/>
        <v>79.4</v>
      </c>
    </row>
    <row r="137" spans="1:9">
      <c r="A137" s="12">
        <v>135</v>
      </c>
      <c r="B137" s="13" t="s">
        <v>135</v>
      </c>
      <c r="C137" s="13" t="s">
        <v>21</v>
      </c>
      <c r="D137" s="13" t="s">
        <v>118</v>
      </c>
      <c r="E137" s="13" t="s">
        <v>123</v>
      </c>
      <c r="F137" s="13">
        <v>20</v>
      </c>
      <c r="G137" s="13" t="s">
        <v>57</v>
      </c>
      <c r="H137" s="14">
        <v>6.36</v>
      </c>
      <c r="I137" s="14">
        <f t="shared" si="2"/>
        <v>127.2</v>
      </c>
    </row>
    <row r="138" spans="1:9">
      <c r="A138" s="12">
        <v>136</v>
      </c>
      <c r="B138" s="13" t="s">
        <v>135</v>
      </c>
      <c r="C138" s="13" t="s">
        <v>21</v>
      </c>
      <c r="D138" s="13" t="s">
        <v>118</v>
      </c>
      <c r="E138" s="13" t="s">
        <v>124</v>
      </c>
      <c r="F138" s="13">
        <v>35</v>
      </c>
      <c r="G138" s="13" t="s">
        <v>57</v>
      </c>
      <c r="H138" s="14">
        <v>10.33</v>
      </c>
      <c r="I138" s="14">
        <f t="shared" si="2"/>
        <v>361.55</v>
      </c>
    </row>
    <row r="139" spans="1:9">
      <c r="A139" s="12">
        <v>137</v>
      </c>
      <c r="B139" s="13" t="s">
        <v>135</v>
      </c>
      <c r="C139" s="13" t="s">
        <v>21</v>
      </c>
      <c r="D139" s="13" t="s">
        <v>118</v>
      </c>
      <c r="E139" s="13" t="s">
        <v>125</v>
      </c>
      <c r="F139" s="13">
        <v>35</v>
      </c>
      <c r="G139" s="13" t="s">
        <v>57</v>
      </c>
      <c r="H139" s="14">
        <v>15.1</v>
      </c>
      <c r="I139" s="14">
        <f t="shared" si="2"/>
        <v>528.5</v>
      </c>
    </row>
    <row r="140" spans="1:9">
      <c r="A140" s="12">
        <v>138</v>
      </c>
      <c r="B140" s="13" t="s">
        <v>135</v>
      </c>
      <c r="C140" s="13" t="s">
        <v>21</v>
      </c>
      <c r="D140" s="13" t="s">
        <v>118</v>
      </c>
      <c r="E140" s="13" t="s">
        <v>126</v>
      </c>
      <c r="F140" s="13">
        <v>35</v>
      </c>
      <c r="G140" s="13" t="s">
        <v>57</v>
      </c>
      <c r="H140" s="14">
        <v>22.26</v>
      </c>
      <c r="I140" s="14">
        <f t="shared" si="2"/>
        <v>779.1</v>
      </c>
    </row>
    <row r="141" spans="1:9">
      <c r="A141" s="12">
        <v>139</v>
      </c>
      <c r="B141" s="13" t="s">
        <v>135</v>
      </c>
      <c r="C141" s="13" t="s">
        <v>21</v>
      </c>
      <c r="D141" s="13" t="s">
        <v>118</v>
      </c>
      <c r="E141" s="13" t="s">
        <v>127</v>
      </c>
      <c r="F141" s="13">
        <v>35</v>
      </c>
      <c r="G141" s="13" t="s">
        <v>57</v>
      </c>
      <c r="H141" s="14">
        <v>38.96</v>
      </c>
      <c r="I141" s="14">
        <f t="shared" si="2"/>
        <v>1363.6</v>
      </c>
    </row>
    <row r="142" spans="1:9">
      <c r="A142" s="12">
        <v>140</v>
      </c>
      <c r="B142" s="13" t="s">
        <v>135</v>
      </c>
      <c r="C142" s="13" t="s">
        <v>21</v>
      </c>
      <c r="D142" s="13" t="s">
        <v>118</v>
      </c>
      <c r="E142" s="13" t="s">
        <v>128</v>
      </c>
      <c r="F142" s="13">
        <v>20</v>
      </c>
      <c r="G142" s="13" t="s">
        <v>57</v>
      </c>
      <c r="H142" s="14">
        <v>81.89</v>
      </c>
      <c r="I142" s="14">
        <f t="shared" si="2"/>
        <v>1637.8</v>
      </c>
    </row>
    <row r="143" spans="1:9">
      <c r="A143" s="12">
        <v>141</v>
      </c>
      <c r="B143" s="13" t="s">
        <v>135</v>
      </c>
      <c r="C143" s="13" t="s">
        <v>21</v>
      </c>
      <c r="D143" s="13" t="s">
        <v>118</v>
      </c>
      <c r="E143" s="13" t="s">
        <v>129</v>
      </c>
      <c r="F143" s="13">
        <v>20</v>
      </c>
      <c r="G143" s="13" t="s">
        <v>57</v>
      </c>
      <c r="H143" s="14">
        <v>89.06</v>
      </c>
      <c r="I143" s="14">
        <f t="shared" si="2"/>
        <v>1781.2</v>
      </c>
    </row>
    <row r="144" spans="1:9">
      <c r="A144" s="12">
        <v>142</v>
      </c>
      <c r="B144" s="13" t="s">
        <v>135</v>
      </c>
      <c r="C144" s="13" t="s">
        <v>21</v>
      </c>
      <c r="D144" s="13" t="s">
        <v>118</v>
      </c>
      <c r="E144" s="13" t="s">
        <v>130</v>
      </c>
      <c r="F144" s="13">
        <v>20</v>
      </c>
      <c r="G144" s="13" t="s">
        <v>57</v>
      </c>
      <c r="H144" s="14">
        <v>106.54</v>
      </c>
      <c r="I144" s="14">
        <f t="shared" si="2"/>
        <v>2130.8</v>
      </c>
    </row>
    <row r="145" spans="1:9">
      <c r="A145" s="12">
        <v>143</v>
      </c>
      <c r="B145" s="13" t="s">
        <v>135</v>
      </c>
      <c r="C145" s="13" t="s">
        <v>21</v>
      </c>
      <c r="D145" s="13" t="s">
        <v>118</v>
      </c>
      <c r="E145" s="13" t="s">
        <v>131</v>
      </c>
      <c r="F145" s="13">
        <v>20</v>
      </c>
      <c r="G145" s="13" t="s">
        <v>57</v>
      </c>
      <c r="H145" s="14">
        <v>192.41</v>
      </c>
      <c r="I145" s="14">
        <f t="shared" si="2"/>
        <v>3848.2</v>
      </c>
    </row>
    <row r="146" ht="22.5" spans="1:9">
      <c r="A146" s="12">
        <v>144</v>
      </c>
      <c r="B146" s="13" t="s">
        <v>136</v>
      </c>
      <c r="C146" s="13" t="s">
        <v>21</v>
      </c>
      <c r="D146" s="13" t="s">
        <v>118</v>
      </c>
      <c r="E146" s="13" t="s">
        <v>137</v>
      </c>
      <c r="F146" s="13">
        <v>10</v>
      </c>
      <c r="G146" s="13" t="s">
        <v>57</v>
      </c>
      <c r="H146" s="14">
        <v>2.02</v>
      </c>
      <c r="I146" s="14">
        <f t="shared" si="2"/>
        <v>20.2</v>
      </c>
    </row>
    <row r="147" ht="22.5" spans="1:9">
      <c r="A147" s="12">
        <v>145</v>
      </c>
      <c r="B147" s="13" t="s">
        <v>136</v>
      </c>
      <c r="C147" s="13" t="s">
        <v>21</v>
      </c>
      <c r="D147" s="13" t="s">
        <v>118</v>
      </c>
      <c r="E147" s="13" t="s">
        <v>138</v>
      </c>
      <c r="F147" s="13">
        <v>10</v>
      </c>
      <c r="G147" s="13" t="s">
        <v>57</v>
      </c>
      <c r="H147" s="14">
        <v>2.53</v>
      </c>
      <c r="I147" s="14">
        <f t="shared" si="2"/>
        <v>25.3</v>
      </c>
    </row>
    <row r="148" ht="22.5" spans="1:9">
      <c r="A148" s="12">
        <v>146</v>
      </c>
      <c r="B148" s="13" t="s">
        <v>136</v>
      </c>
      <c r="C148" s="13" t="s">
        <v>21</v>
      </c>
      <c r="D148" s="13" t="s">
        <v>118</v>
      </c>
      <c r="E148" s="13" t="s">
        <v>139</v>
      </c>
      <c r="F148" s="13">
        <v>10</v>
      </c>
      <c r="G148" s="13" t="s">
        <v>57</v>
      </c>
      <c r="H148" s="14">
        <v>3.03</v>
      </c>
      <c r="I148" s="14">
        <f t="shared" si="2"/>
        <v>30.3</v>
      </c>
    </row>
    <row r="149" ht="22.5" spans="1:9">
      <c r="A149" s="12">
        <v>147</v>
      </c>
      <c r="B149" s="13" t="s">
        <v>136</v>
      </c>
      <c r="C149" s="13" t="s">
        <v>21</v>
      </c>
      <c r="D149" s="13" t="s">
        <v>118</v>
      </c>
      <c r="E149" s="13" t="s">
        <v>140</v>
      </c>
      <c r="F149" s="13">
        <v>10</v>
      </c>
      <c r="G149" s="13" t="s">
        <v>57</v>
      </c>
      <c r="H149" s="14">
        <v>5.06</v>
      </c>
      <c r="I149" s="14">
        <f t="shared" si="2"/>
        <v>50.6</v>
      </c>
    </row>
    <row r="150" ht="22.5" spans="1:9">
      <c r="A150" s="12">
        <v>148</v>
      </c>
      <c r="B150" s="13" t="s">
        <v>136</v>
      </c>
      <c r="C150" s="13" t="s">
        <v>21</v>
      </c>
      <c r="D150" s="13" t="s">
        <v>118</v>
      </c>
      <c r="E150" s="13" t="s">
        <v>141</v>
      </c>
      <c r="F150" s="13">
        <v>10</v>
      </c>
      <c r="G150" s="13" t="s">
        <v>57</v>
      </c>
      <c r="H150" s="14">
        <v>4.77</v>
      </c>
      <c r="I150" s="14">
        <f t="shared" si="2"/>
        <v>47.7</v>
      </c>
    </row>
    <row r="151" ht="22.5" spans="1:9">
      <c r="A151" s="12">
        <v>149</v>
      </c>
      <c r="B151" s="13" t="s">
        <v>136</v>
      </c>
      <c r="C151" s="13" t="s">
        <v>21</v>
      </c>
      <c r="D151" s="13" t="s">
        <v>118</v>
      </c>
      <c r="E151" s="13" t="s">
        <v>142</v>
      </c>
      <c r="F151" s="13">
        <v>10</v>
      </c>
      <c r="G151" s="13" t="s">
        <v>57</v>
      </c>
      <c r="H151" s="14">
        <v>7.96</v>
      </c>
      <c r="I151" s="14">
        <f t="shared" si="2"/>
        <v>79.6</v>
      </c>
    </row>
    <row r="152" ht="22.5" spans="1:9">
      <c r="A152" s="12">
        <v>150</v>
      </c>
      <c r="B152" s="13" t="s">
        <v>136</v>
      </c>
      <c r="C152" s="13" t="s">
        <v>21</v>
      </c>
      <c r="D152" s="13" t="s">
        <v>118</v>
      </c>
      <c r="E152" s="13" t="s">
        <v>143</v>
      </c>
      <c r="F152" s="13">
        <v>10</v>
      </c>
      <c r="G152" s="13" t="s">
        <v>57</v>
      </c>
      <c r="H152" s="14">
        <v>13.52</v>
      </c>
      <c r="I152" s="14">
        <f t="shared" si="2"/>
        <v>135.2</v>
      </c>
    </row>
    <row r="153" ht="22.5" spans="1:9">
      <c r="A153" s="12">
        <v>151</v>
      </c>
      <c r="B153" s="13" t="s">
        <v>136</v>
      </c>
      <c r="C153" s="13" t="s">
        <v>21</v>
      </c>
      <c r="D153" s="13" t="s">
        <v>118</v>
      </c>
      <c r="E153" s="13" t="s">
        <v>144</v>
      </c>
      <c r="F153" s="13">
        <v>10</v>
      </c>
      <c r="G153" s="13" t="s">
        <v>57</v>
      </c>
      <c r="H153" s="14">
        <v>19.08</v>
      </c>
      <c r="I153" s="14">
        <f t="shared" si="2"/>
        <v>190.8</v>
      </c>
    </row>
    <row r="154" ht="22.5" spans="1:9">
      <c r="A154" s="12">
        <v>152</v>
      </c>
      <c r="B154" s="13" t="s">
        <v>136</v>
      </c>
      <c r="C154" s="13" t="s">
        <v>21</v>
      </c>
      <c r="D154" s="13" t="s">
        <v>118</v>
      </c>
      <c r="E154" s="13" t="s">
        <v>145</v>
      </c>
      <c r="F154" s="13">
        <v>10</v>
      </c>
      <c r="G154" s="13" t="s">
        <v>57</v>
      </c>
      <c r="H154" s="14">
        <v>32.6</v>
      </c>
      <c r="I154" s="14">
        <f t="shared" si="2"/>
        <v>326</v>
      </c>
    </row>
    <row r="155" ht="22.5" spans="1:9">
      <c r="A155" s="12">
        <v>153</v>
      </c>
      <c r="B155" s="13" t="s">
        <v>136</v>
      </c>
      <c r="C155" s="13" t="s">
        <v>21</v>
      </c>
      <c r="D155" s="13" t="s">
        <v>118</v>
      </c>
      <c r="E155" s="13" t="s">
        <v>146</v>
      </c>
      <c r="F155" s="13">
        <v>10</v>
      </c>
      <c r="G155" s="13" t="s">
        <v>57</v>
      </c>
      <c r="H155" s="14">
        <v>63.68</v>
      </c>
      <c r="I155" s="14">
        <f t="shared" si="2"/>
        <v>636.8</v>
      </c>
    </row>
    <row r="156" ht="22.5" spans="1:9">
      <c r="A156" s="12">
        <v>154</v>
      </c>
      <c r="B156" s="13" t="s">
        <v>136</v>
      </c>
      <c r="C156" s="13" t="s">
        <v>21</v>
      </c>
      <c r="D156" s="13" t="s">
        <v>118</v>
      </c>
      <c r="E156" s="13" t="s">
        <v>147</v>
      </c>
      <c r="F156" s="13">
        <v>10</v>
      </c>
      <c r="G156" s="13" t="s">
        <v>57</v>
      </c>
      <c r="H156" s="14">
        <v>77.83</v>
      </c>
      <c r="I156" s="14">
        <f t="shared" si="2"/>
        <v>778.3</v>
      </c>
    </row>
    <row r="157" ht="22.5" spans="1:9">
      <c r="A157" s="12">
        <v>155</v>
      </c>
      <c r="B157" s="13" t="s">
        <v>136</v>
      </c>
      <c r="C157" s="13" t="s">
        <v>21</v>
      </c>
      <c r="D157" s="13" t="s">
        <v>118</v>
      </c>
      <c r="E157" s="13" t="s">
        <v>148</v>
      </c>
      <c r="F157" s="13">
        <v>10</v>
      </c>
      <c r="G157" s="13" t="s">
        <v>57</v>
      </c>
      <c r="H157" s="14">
        <v>91.98</v>
      </c>
      <c r="I157" s="14">
        <f t="shared" si="2"/>
        <v>919.8</v>
      </c>
    </row>
    <row r="158" ht="22.5" spans="1:9">
      <c r="A158" s="12">
        <v>156</v>
      </c>
      <c r="B158" s="13" t="s">
        <v>136</v>
      </c>
      <c r="C158" s="13" t="s">
        <v>21</v>
      </c>
      <c r="D158" s="13" t="s">
        <v>118</v>
      </c>
      <c r="E158" s="13" t="s">
        <v>149</v>
      </c>
      <c r="F158" s="13">
        <v>10</v>
      </c>
      <c r="G158" s="13" t="s">
        <v>57</v>
      </c>
      <c r="H158" s="14">
        <v>162.73</v>
      </c>
      <c r="I158" s="14">
        <f t="shared" si="2"/>
        <v>1627.3</v>
      </c>
    </row>
    <row r="159" spans="1:9">
      <c r="A159" s="12">
        <v>157</v>
      </c>
      <c r="B159" s="13" t="s">
        <v>150</v>
      </c>
      <c r="C159" s="13" t="s">
        <v>21</v>
      </c>
      <c r="D159" s="13" t="s">
        <v>118</v>
      </c>
      <c r="E159" s="13" t="s">
        <v>119</v>
      </c>
      <c r="F159" s="13">
        <v>10</v>
      </c>
      <c r="G159" s="13" t="s">
        <v>57</v>
      </c>
      <c r="H159" s="14">
        <v>9.54</v>
      </c>
      <c r="I159" s="14">
        <f t="shared" si="2"/>
        <v>95.4</v>
      </c>
    </row>
    <row r="160" spans="1:9">
      <c r="A160" s="12">
        <v>158</v>
      </c>
      <c r="B160" s="13" t="s">
        <v>150</v>
      </c>
      <c r="C160" s="13" t="s">
        <v>21</v>
      </c>
      <c r="D160" s="13" t="s">
        <v>118</v>
      </c>
      <c r="E160" s="13" t="s">
        <v>120</v>
      </c>
      <c r="F160" s="13">
        <v>10</v>
      </c>
      <c r="G160" s="13" t="s">
        <v>57</v>
      </c>
      <c r="H160" s="14">
        <v>11.92</v>
      </c>
      <c r="I160" s="14">
        <f t="shared" si="2"/>
        <v>119.2</v>
      </c>
    </row>
    <row r="161" spans="1:9">
      <c r="A161" s="12">
        <v>159</v>
      </c>
      <c r="B161" s="13" t="s">
        <v>150</v>
      </c>
      <c r="C161" s="13" t="s">
        <v>21</v>
      </c>
      <c r="D161" s="13" t="s">
        <v>118</v>
      </c>
      <c r="E161" s="13" t="s">
        <v>121</v>
      </c>
      <c r="F161" s="13">
        <v>10</v>
      </c>
      <c r="G161" s="13" t="s">
        <v>57</v>
      </c>
      <c r="H161" s="14">
        <v>11.92</v>
      </c>
      <c r="I161" s="14">
        <f t="shared" si="2"/>
        <v>119.2</v>
      </c>
    </row>
    <row r="162" spans="1:9">
      <c r="A162" s="12">
        <v>160</v>
      </c>
      <c r="B162" s="13" t="s">
        <v>150</v>
      </c>
      <c r="C162" s="13" t="s">
        <v>21</v>
      </c>
      <c r="D162" s="13" t="s">
        <v>118</v>
      </c>
      <c r="E162" s="13" t="s">
        <v>122</v>
      </c>
      <c r="F162" s="13">
        <v>10</v>
      </c>
      <c r="G162" s="13" t="s">
        <v>57</v>
      </c>
      <c r="H162" s="14">
        <v>15.9</v>
      </c>
      <c r="I162" s="14">
        <f t="shared" si="2"/>
        <v>159</v>
      </c>
    </row>
    <row r="163" spans="1:9">
      <c r="A163" s="12">
        <v>161</v>
      </c>
      <c r="B163" s="13" t="s">
        <v>150</v>
      </c>
      <c r="C163" s="13" t="s">
        <v>21</v>
      </c>
      <c r="D163" s="13" t="s">
        <v>118</v>
      </c>
      <c r="E163" s="13" t="s">
        <v>123</v>
      </c>
      <c r="F163" s="13">
        <v>10</v>
      </c>
      <c r="G163" s="13" t="s">
        <v>57</v>
      </c>
      <c r="H163" s="14">
        <v>17.49</v>
      </c>
      <c r="I163" s="14">
        <f t="shared" si="2"/>
        <v>174.9</v>
      </c>
    </row>
    <row r="164" spans="1:9">
      <c r="A164" s="12">
        <v>162</v>
      </c>
      <c r="B164" s="13" t="s">
        <v>150</v>
      </c>
      <c r="C164" s="13" t="s">
        <v>21</v>
      </c>
      <c r="D164" s="13" t="s">
        <v>118</v>
      </c>
      <c r="E164" s="13" t="s">
        <v>124</v>
      </c>
      <c r="F164" s="13">
        <v>10</v>
      </c>
      <c r="G164" s="13" t="s">
        <v>57</v>
      </c>
      <c r="H164" s="14">
        <v>22.26</v>
      </c>
      <c r="I164" s="14">
        <f t="shared" si="2"/>
        <v>222.6</v>
      </c>
    </row>
    <row r="165" spans="1:9">
      <c r="A165" s="12">
        <v>163</v>
      </c>
      <c r="B165" s="13" t="s">
        <v>150</v>
      </c>
      <c r="C165" s="13" t="s">
        <v>21</v>
      </c>
      <c r="D165" s="13" t="s">
        <v>118</v>
      </c>
      <c r="E165" s="13" t="s">
        <v>125</v>
      </c>
      <c r="F165" s="13">
        <v>10</v>
      </c>
      <c r="G165" s="13" t="s">
        <v>57</v>
      </c>
      <c r="H165" s="14">
        <v>26.23</v>
      </c>
      <c r="I165" s="14">
        <f t="shared" si="2"/>
        <v>262.3</v>
      </c>
    </row>
    <row r="166" spans="1:9">
      <c r="A166" s="12">
        <v>164</v>
      </c>
      <c r="B166" s="13" t="s">
        <v>150</v>
      </c>
      <c r="C166" s="13" t="s">
        <v>21</v>
      </c>
      <c r="D166" s="13" t="s">
        <v>118</v>
      </c>
      <c r="E166" s="13" t="s">
        <v>126</v>
      </c>
      <c r="F166" s="13">
        <v>10</v>
      </c>
      <c r="G166" s="13" t="s">
        <v>57</v>
      </c>
      <c r="H166" s="14">
        <v>34.19</v>
      </c>
      <c r="I166" s="14">
        <f t="shared" si="2"/>
        <v>341.9</v>
      </c>
    </row>
    <row r="167" spans="1:9">
      <c r="A167" s="12">
        <v>165</v>
      </c>
      <c r="B167" s="13" t="s">
        <v>150</v>
      </c>
      <c r="C167" s="13" t="s">
        <v>21</v>
      </c>
      <c r="D167" s="13" t="s">
        <v>118</v>
      </c>
      <c r="E167" s="13" t="s">
        <v>127</v>
      </c>
      <c r="F167" s="13">
        <v>10</v>
      </c>
      <c r="G167" s="13" t="s">
        <v>57</v>
      </c>
      <c r="H167" s="14">
        <v>49.3</v>
      </c>
      <c r="I167" s="14">
        <f t="shared" si="2"/>
        <v>493</v>
      </c>
    </row>
    <row r="168" spans="1:9">
      <c r="A168" s="12">
        <v>166</v>
      </c>
      <c r="B168" s="13" t="s">
        <v>150</v>
      </c>
      <c r="C168" s="13" t="s">
        <v>21</v>
      </c>
      <c r="D168" s="13" t="s">
        <v>118</v>
      </c>
      <c r="E168" s="13" t="s">
        <v>128</v>
      </c>
      <c r="F168" s="13">
        <v>10</v>
      </c>
      <c r="G168" s="13" t="s">
        <v>57</v>
      </c>
      <c r="H168" s="14">
        <v>62.81</v>
      </c>
      <c r="I168" s="14">
        <f t="shared" si="2"/>
        <v>628.1</v>
      </c>
    </row>
    <row r="169" spans="1:9">
      <c r="A169" s="12">
        <v>167</v>
      </c>
      <c r="B169" s="13" t="s">
        <v>150</v>
      </c>
      <c r="C169" s="13" t="s">
        <v>21</v>
      </c>
      <c r="D169" s="13" t="s">
        <v>118</v>
      </c>
      <c r="E169" s="13" t="s">
        <v>129</v>
      </c>
      <c r="F169" s="13">
        <v>10</v>
      </c>
      <c r="G169" s="13" t="s">
        <v>57</v>
      </c>
      <c r="H169" s="14">
        <v>81.1</v>
      </c>
      <c r="I169" s="14">
        <f t="shared" si="2"/>
        <v>811</v>
      </c>
    </row>
    <row r="170" spans="1:9">
      <c r="A170" s="12">
        <v>168</v>
      </c>
      <c r="B170" s="13" t="s">
        <v>150</v>
      </c>
      <c r="C170" s="13" t="s">
        <v>21</v>
      </c>
      <c r="D170" s="13" t="s">
        <v>118</v>
      </c>
      <c r="E170" s="13" t="s">
        <v>130</v>
      </c>
      <c r="F170" s="13">
        <v>10</v>
      </c>
      <c r="G170" s="13" t="s">
        <v>57</v>
      </c>
      <c r="H170" s="14">
        <v>107.33</v>
      </c>
      <c r="I170" s="14">
        <f t="shared" si="2"/>
        <v>1073.3</v>
      </c>
    </row>
    <row r="171" spans="1:9">
      <c r="A171" s="12">
        <v>169</v>
      </c>
      <c r="B171" s="13" t="s">
        <v>150</v>
      </c>
      <c r="C171" s="13" t="s">
        <v>21</v>
      </c>
      <c r="D171" s="13" t="s">
        <v>118</v>
      </c>
      <c r="E171" s="13" t="s">
        <v>131</v>
      </c>
      <c r="F171" s="13">
        <v>10</v>
      </c>
      <c r="G171" s="13" t="s">
        <v>57</v>
      </c>
      <c r="H171" s="14">
        <v>128.81</v>
      </c>
      <c r="I171" s="14">
        <f t="shared" si="2"/>
        <v>1288.1</v>
      </c>
    </row>
    <row r="172" spans="1:9">
      <c r="A172" s="12">
        <v>170</v>
      </c>
      <c r="B172" s="13" t="s">
        <v>151</v>
      </c>
      <c r="C172" s="13" t="s">
        <v>21</v>
      </c>
      <c r="D172" s="13" t="s">
        <v>118</v>
      </c>
      <c r="E172" s="13" t="s">
        <v>119</v>
      </c>
      <c r="F172" s="13">
        <v>20</v>
      </c>
      <c r="G172" s="13" t="s">
        <v>57</v>
      </c>
      <c r="H172" s="14">
        <v>3.03</v>
      </c>
      <c r="I172" s="14">
        <f t="shared" si="2"/>
        <v>60.6</v>
      </c>
    </row>
    <row r="173" spans="1:9">
      <c r="A173" s="12">
        <v>171</v>
      </c>
      <c r="B173" s="13" t="s">
        <v>151</v>
      </c>
      <c r="C173" s="13" t="s">
        <v>21</v>
      </c>
      <c r="D173" s="13" t="s">
        <v>118</v>
      </c>
      <c r="E173" s="13" t="s">
        <v>120</v>
      </c>
      <c r="F173" s="13">
        <v>20</v>
      </c>
      <c r="G173" s="13" t="s">
        <v>57</v>
      </c>
      <c r="H173" s="14">
        <v>3.97</v>
      </c>
      <c r="I173" s="14">
        <f t="shared" si="2"/>
        <v>79.4</v>
      </c>
    </row>
    <row r="174" spans="1:9">
      <c r="A174" s="12">
        <v>172</v>
      </c>
      <c r="B174" s="13" t="s">
        <v>151</v>
      </c>
      <c r="C174" s="13" t="s">
        <v>21</v>
      </c>
      <c r="D174" s="13" t="s">
        <v>118</v>
      </c>
      <c r="E174" s="13" t="s">
        <v>121</v>
      </c>
      <c r="F174" s="13">
        <v>20</v>
      </c>
      <c r="G174" s="13" t="s">
        <v>57</v>
      </c>
      <c r="H174" s="14">
        <v>6.36</v>
      </c>
      <c r="I174" s="14">
        <f t="shared" si="2"/>
        <v>127.2</v>
      </c>
    </row>
    <row r="175" spans="1:9">
      <c r="A175" s="12">
        <v>173</v>
      </c>
      <c r="B175" s="13" t="s">
        <v>151</v>
      </c>
      <c r="C175" s="13" t="s">
        <v>21</v>
      </c>
      <c r="D175" s="13" t="s">
        <v>118</v>
      </c>
      <c r="E175" s="13" t="s">
        <v>122</v>
      </c>
      <c r="F175" s="13">
        <v>20</v>
      </c>
      <c r="G175" s="13" t="s">
        <v>57</v>
      </c>
      <c r="H175" s="14">
        <v>9.54</v>
      </c>
      <c r="I175" s="14">
        <f t="shared" si="2"/>
        <v>190.8</v>
      </c>
    </row>
    <row r="176" spans="1:9">
      <c r="A176" s="12">
        <v>174</v>
      </c>
      <c r="B176" s="13" t="s">
        <v>151</v>
      </c>
      <c r="C176" s="13" t="s">
        <v>21</v>
      </c>
      <c r="D176" s="13" t="s">
        <v>118</v>
      </c>
      <c r="E176" s="13" t="s">
        <v>123</v>
      </c>
      <c r="F176" s="13">
        <v>20</v>
      </c>
      <c r="G176" s="13" t="s">
        <v>57</v>
      </c>
      <c r="H176" s="14">
        <v>12.72</v>
      </c>
      <c r="I176" s="14">
        <f t="shared" si="2"/>
        <v>254.4</v>
      </c>
    </row>
    <row r="177" spans="1:9">
      <c r="A177" s="12">
        <v>175</v>
      </c>
      <c r="B177" s="13" t="s">
        <v>151</v>
      </c>
      <c r="C177" s="13" t="s">
        <v>21</v>
      </c>
      <c r="D177" s="13" t="s">
        <v>118</v>
      </c>
      <c r="E177" s="13" t="s">
        <v>124</v>
      </c>
      <c r="F177" s="13">
        <v>20</v>
      </c>
      <c r="G177" s="13" t="s">
        <v>57</v>
      </c>
      <c r="H177" s="14">
        <v>28.63</v>
      </c>
      <c r="I177" s="14">
        <f t="shared" si="2"/>
        <v>572.6</v>
      </c>
    </row>
    <row r="178" spans="1:9">
      <c r="A178" s="12">
        <v>176</v>
      </c>
      <c r="B178" s="13" t="s">
        <v>151</v>
      </c>
      <c r="C178" s="13" t="s">
        <v>21</v>
      </c>
      <c r="D178" s="13" t="s">
        <v>118</v>
      </c>
      <c r="E178" s="13" t="s">
        <v>125</v>
      </c>
      <c r="F178" s="13">
        <v>20</v>
      </c>
      <c r="G178" s="13" t="s">
        <v>57</v>
      </c>
      <c r="H178" s="14">
        <v>37.36</v>
      </c>
      <c r="I178" s="14">
        <f t="shared" si="2"/>
        <v>747.2</v>
      </c>
    </row>
    <row r="179" spans="1:9">
      <c r="A179" s="12">
        <v>177</v>
      </c>
      <c r="B179" s="13" t="s">
        <v>151</v>
      </c>
      <c r="C179" s="13" t="s">
        <v>21</v>
      </c>
      <c r="D179" s="13" t="s">
        <v>118</v>
      </c>
      <c r="E179" s="13" t="s">
        <v>126</v>
      </c>
      <c r="F179" s="13">
        <v>20</v>
      </c>
      <c r="G179" s="13" t="s">
        <v>57</v>
      </c>
      <c r="H179" s="14">
        <v>62.81</v>
      </c>
      <c r="I179" s="14">
        <f t="shared" si="2"/>
        <v>1256.2</v>
      </c>
    </row>
    <row r="180" spans="1:9">
      <c r="A180" s="12">
        <v>178</v>
      </c>
      <c r="B180" s="13" t="s">
        <v>151</v>
      </c>
      <c r="C180" s="13" t="s">
        <v>21</v>
      </c>
      <c r="D180" s="13" t="s">
        <v>118</v>
      </c>
      <c r="E180" s="13" t="s">
        <v>127</v>
      </c>
      <c r="F180" s="13">
        <v>20</v>
      </c>
      <c r="G180" s="13" t="s">
        <v>57</v>
      </c>
      <c r="H180" s="14">
        <v>80.86</v>
      </c>
      <c r="I180" s="14">
        <f t="shared" si="2"/>
        <v>1617.2</v>
      </c>
    </row>
    <row r="181" spans="1:9">
      <c r="A181" s="12">
        <v>179</v>
      </c>
      <c r="B181" s="13" t="s">
        <v>151</v>
      </c>
      <c r="C181" s="13" t="s">
        <v>21</v>
      </c>
      <c r="D181" s="13" t="s">
        <v>118</v>
      </c>
      <c r="E181" s="13" t="s">
        <v>128</v>
      </c>
      <c r="F181" s="13">
        <v>20</v>
      </c>
      <c r="G181" s="13" t="s">
        <v>57</v>
      </c>
      <c r="H181" s="14">
        <v>81.1</v>
      </c>
      <c r="I181" s="14">
        <f t="shared" si="2"/>
        <v>1622</v>
      </c>
    </row>
    <row r="182" spans="1:9">
      <c r="A182" s="12">
        <v>180</v>
      </c>
      <c r="B182" s="13" t="s">
        <v>152</v>
      </c>
      <c r="C182" s="13" t="s">
        <v>21</v>
      </c>
      <c r="D182" s="13" t="s">
        <v>118</v>
      </c>
      <c r="E182" s="13" t="s">
        <v>153</v>
      </c>
      <c r="F182" s="13">
        <v>20</v>
      </c>
      <c r="G182" s="13" t="s">
        <v>57</v>
      </c>
      <c r="H182" s="14">
        <v>0.79</v>
      </c>
      <c r="I182" s="14">
        <f t="shared" si="2"/>
        <v>15.8</v>
      </c>
    </row>
    <row r="183" spans="1:9">
      <c r="A183" s="12">
        <v>181</v>
      </c>
      <c r="B183" s="13" t="s">
        <v>152</v>
      </c>
      <c r="C183" s="13" t="s">
        <v>21</v>
      </c>
      <c r="D183" s="13" t="s">
        <v>118</v>
      </c>
      <c r="E183" s="13" t="s">
        <v>154</v>
      </c>
      <c r="F183" s="13">
        <v>20</v>
      </c>
      <c r="G183" s="13" t="s">
        <v>57</v>
      </c>
      <c r="H183" s="14">
        <v>0.79</v>
      </c>
      <c r="I183" s="14">
        <f t="shared" si="2"/>
        <v>15.8</v>
      </c>
    </row>
    <row r="184" spans="1:9">
      <c r="A184" s="12">
        <v>182</v>
      </c>
      <c r="B184" s="13" t="s">
        <v>152</v>
      </c>
      <c r="C184" s="13" t="s">
        <v>21</v>
      </c>
      <c r="D184" s="13" t="s">
        <v>118</v>
      </c>
      <c r="E184" s="13" t="s">
        <v>155</v>
      </c>
      <c r="F184" s="13">
        <v>20</v>
      </c>
      <c r="G184" s="13" t="s">
        <v>57</v>
      </c>
      <c r="H184" s="14">
        <v>1.59</v>
      </c>
      <c r="I184" s="14">
        <f t="shared" si="2"/>
        <v>31.8</v>
      </c>
    </row>
    <row r="185" spans="1:9">
      <c r="A185" s="12">
        <v>183</v>
      </c>
      <c r="B185" s="13" t="s">
        <v>152</v>
      </c>
      <c r="C185" s="13" t="s">
        <v>21</v>
      </c>
      <c r="D185" s="13" t="s">
        <v>118</v>
      </c>
      <c r="E185" s="13" t="s">
        <v>156</v>
      </c>
      <c r="F185" s="13">
        <v>20</v>
      </c>
      <c r="G185" s="13" t="s">
        <v>57</v>
      </c>
      <c r="H185" s="14">
        <v>1.59</v>
      </c>
      <c r="I185" s="14">
        <f t="shared" si="2"/>
        <v>31.8</v>
      </c>
    </row>
    <row r="186" spans="1:9">
      <c r="A186" s="12">
        <v>184</v>
      </c>
      <c r="B186" s="13" t="s">
        <v>152</v>
      </c>
      <c r="C186" s="13" t="s">
        <v>21</v>
      </c>
      <c r="D186" s="13" t="s">
        <v>118</v>
      </c>
      <c r="E186" s="13" t="s">
        <v>157</v>
      </c>
      <c r="F186" s="13">
        <v>20</v>
      </c>
      <c r="G186" s="13" t="s">
        <v>57</v>
      </c>
      <c r="H186" s="14">
        <v>3.97</v>
      </c>
      <c r="I186" s="14">
        <f t="shared" si="2"/>
        <v>79.4</v>
      </c>
    </row>
    <row r="187" spans="1:9">
      <c r="A187" s="12">
        <v>185</v>
      </c>
      <c r="B187" s="13" t="s">
        <v>152</v>
      </c>
      <c r="C187" s="13" t="s">
        <v>21</v>
      </c>
      <c r="D187" s="13" t="s">
        <v>118</v>
      </c>
      <c r="E187" s="13" t="s">
        <v>158</v>
      </c>
      <c r="F187" s="13">
        <v>20</v>
      </c>
      <c r="G187" s="13" t="s">
        <v>57</v>
      </c>
      <c r="H187" s="14">
        <v>4.77</v>
      </c>
      <c r="I187" s="14">
        <f t="shared" si="2"/>
        <v>95.4</v>
      </c>
    </row>
    <row r="188" spans="1:9">
      <c r="A188" s="12">
        <v>186</v>
      </c>
      <c r="B188" s="13" t="s">
        <v>152</v>
      </c>
      <c r="C188" s="13" t="s">
        <v>21</v>
      </c>
      <c r="D188" s="13" t="s">
        <v>118</v>
      </c>
      <c r="E188" s="13" t="s">
        <v>159</v>
      </c>
      <c r="F188" s="13">
        <v>20</v>
      </c>
      <c r="G188" s="13" t="s">
        <v>57</v>
      </c>
      <c r="H188" s="14">
        <v>8.75</v>
      </c>
      <c r="I188" s="14">
        <f t="shared" si="2"/>
        <v>175</v>
      </c>
    </row>
    <row r="189" spans="1:9">
      <c r="A189" s="12">
        <v>187</v>
      </c>
      <c r="B189" s="13" t="s">
        <v>152</v>
      </c>
      <c r="C189" s="13" t="s">
        <v>21</v>
      </c>
      <c r="D189" s="13" t="s">
        <v>118</v>
      </c>
      <c r="E189" s="13" t="s">
        <v>160</v>
      </c>
      <c r="F189" s="13">
        <v>20</v>
      </c>
      <c r="G189" s="13" t="s">
        <v>57</v>
      </c>
      <c r="H189" s="14">
        <v>14.31</v>
      </c>
      <c r="I189" s="14">
        <f t="shared" si="2"/>
        <v>286.2</v>
      </c>
    </row>
    <row r="190" spans="1:9">
      <c r="A190" s="12">
        <v>188</v>
      </c>
      <c r="B190" s="13" t="s">
        <v>152</v>
      </c>
      <c r="C190" s="13" t="s">
        <v>21</v>
      </c>
      <c r="D190" s="13" t="s">
        <v>118</v>
      </c>
      <c r="E190" s="13" t="s">
        <v>161</v>
      </c>
      <c r="F190" s="13">
        <v>20</v>
      </c>
      <c r="G190" s="13" t="s">
        <v>57</v>
      </c>
      <c r="H190" s="14">
        <v>23.86</v>
      </c>
      <c r="I190" s="14">
        <f t="shared" si="2"/>
        <v>477.2</v>
      </c>
    </row>
    <row r="191" spans="1:9">
      <c r="A191" s="12">
        <v>189</v>
      </c>
      <c r="B191" s="13" t="s">
        <v>152</v>
      </c>
      <c r="C191" s="13" t="s">
        <v>21</v>
      </c>
      <c r="D191" s="13" t="s">
        <v>118</v>
      </c>
      <c r="E191" s="13" t="s">
        <v>162</v>
      </c>
      <c r="F191" s="13">
        <v>20</v>
      </c>
      <c r="G191" s="13" t="s">
        <v>57</v>
      </c>
      <c r="H191" s="14">
        <v>35.78</v>
      </c>
      <c r="I191" s="14">
        <f t="shared" si="2"/>
        <v>715.6</v>
      </c>
    </row>
    <row r="192" spans="1:9">
      <c r="A192" s="12">
        <v>190</v>
      </c>
      <c r="B192" s="13" t="s">
        <v>152</v>
      </c>
      <c r="C192" s="13" t="s">
        <v>21</v>
      </c>
      <c r="D192" s="13" t="s">
        <v>118</v>
      </c>
      <c r="E192" s="13" t="s">
        <v>163</v>
      </c>
      <c r="F192" s="13">
        <v>20</v>
      </c>
      <c r="G192" s="13" t="s">
        <v>57</v>
      </c>
      <c r="H192" s="14">
        <v>41.34</v>
      </c>
      <c r="I192" s="14">
        <f t="shared" si="2"/>
        <v>826.8</v>
      </c>
    </row>
    <row r="193" spans="1:9">
      <c r="A193" s="12">
        <v>191</v>
      </c>
      <c r="B193" s="13" t="s">
        <v>164</v>
      </c>
      <c r="C193" s="13" t="s">
        <v>21</v>
      </c>
      <c r="D193" s="13" t="s">
        <v>118</v>
      </c>
      <c r="E193" s="13" t="s">
        <v>165</v>
      </c>
      <c r="F193" s="13">
        <v>20</v>
      </c>
      <c r="G193" s="13" t="s">
        <v>57</v>
      </c>
      <c r="H193" s="14">
        <v>1.52</v>
      </c>
      <c r="I193" s="14">
        <f t="shared" si="2"/>
        <v>30.4</v>
      </c>
    </row>
    <row r="194" spans="1:9">
      <c r="A194" s="12">
        <v>192</v>
      </c>
      <c r="B194" s="13" t="s">
        <v>164</v>
      </c>
      <c r="C194" s="13" t="s">
        <v>21</v>
      </c>
      <c r="D194" s="13" t="s">
        <v>118</v>
      </c>
      <c r="E194" s="13" t="s">
        <v>166</v>
      </c>
      <c r="F194" s="13">
        <v>20</v>
      </c>
      <c r="G194" s="13" t="s">
        <v>57</v>
      </c>
      <c r="H194" s="14">
        <v>1.59</v>
      </c>
      <c r="I194" s="14">
        <f t="shared" si="2"/>
        <v>31.8</v>
      </c>
    </row>
    <row r="195" spans="1:9">
      <c r="A195" s="12">
        <v>193</v>
      </c>
      <c r="B195" s="13" t="s">
        <v>164</v>
      </c>
      <c r="C195" s="13" t="s">
        <v>21</v>
      </c>
      <c r="D195" s="13" t="s">
        <v>118</v>
      </c>
      <c r="E195" s="13" t="s">
        <v>167</v>
      </c>
      <c r="F195" s="13">
        <v>20</v>
      </c>
      <c r="G195" s="13" t="s">
        <v>57</v>
      </c>
      <c r="H195" s="14">
        <v>1.59</v>
      </c>
      <c r="I195" s="14">
        <f t="shared" si="2"/>
        <v>31.8</v>
      </c>
    </row>
    <row r="196" spans="1:9">
      <c r="A196" s="12">
        <v>194</v>
      </c>
      <c r="B196" s="13" t="s">
        <v>164</v>
      </c>
      <c r="C196" s="13" t="s">
        <v>21</v>
      </c>
      <c r="D196" s="13" t="s">
        <v>118</v>
      </c>
      <c r="E196" s="13" t="s">
        <v>168</v>
      </c>
      <c r="F196" s="13">
        <v>20</v>
      </c>
      <c r="G196" s="13" t="s">
        <v>57</v>
      </c>
      <c r="H196" s="14">
        <v>1.59</v>
      </c>
      <c r="I196" s="14">
        <f t="shared" ref="I196:I259" si="3">H196*F196</f>
        <v>31.8</v>
      </c>
    </row>
    <row r="197" spans="1:9">
      <c r="A197" s="12">
        <v>195</v>
      </c>
      <c r="B197" s="13" t="s">
        <v>164</v>
      </c>
      <c r="C197" s="13" t="s">
        <v>21</v>
      </c>
      <c r="D197" s="13" t="s">
        <v>118</v>
      </c>
      <c r="E197" s="13" t="s">
        <v>169</v>
      </c>
      <c r="F197" s="13">
        <v>20</v>
      </c>
      <c r="G197" s="13" t="s">
        <v>57</v>
      </c>
      <c r="H197" s="14">
        <v>2.38</v>
      </c>
      <c r="I197" s="14">
        <f t="shared" si="3"/>
        <v>47.6</v>
      </c>
    </row>
    <row r="198" spans="1:9">
      <c r="A198" s="12">
        <v>196</v>
      </c>
      <c r="B198" s="13" t="s">
        <v>164</v>
      </c>
      <c r="C198" s="13" t="s">
        <v>21</v>
      </c>
      <c r="D198" s="13" t="s">
        <v>118</v>
      </c>
      <c r="E198" s="13" t="s">
        <v>170</v>
      </c>
      <c r="F198" s="13">
        <v>20</v>
      </c>
      <c r="G198" s="13" t="s">
        <v>57</v>
      </c>
      <c r="H198" s="14">
        <v>3.97</v>
      </c>
      <c r="I198" s="14">
        <f t="shared" si="3"/>
        <v>79.4</v>
      </c>
    </row>
    <row r="199" spans="1:9">
      <c r="A199" s="12">
        <v>197</v>
      </c>
      <c r="B199" s="13" t="s">
        <v>164</v>
      </c>
      <c r="C199" s="13" t="s">
        <v>21</v>
      </c>
      <c r="D199" s="13" t="s">
        <v>118</v>
      </c>
      <c r="E199" s="13" t="s">
        <v>171</v>
      </c>
      <c r="F199" s="13">
        <v>20</v>
      </c>
      <c r="G199" s="13" t="s">
        <v>57</v>
      </c>
      <c r="H199" s="14">
        <v>7.15</v>
      </c>
      <c r="I199" s="14">
        <f t="shared" si="3"/>
        <v>143</v>
      </c>
    </row>
    <row r="200" spans="1:9">
      <c r="A200" s="12">
        <v>198</v>
      </c>
      <c r="B200" s="13" t="s">
        <v>164</v>
      </c>
      <c r="C200" s="13" t="s">
        <v>21</v>
      </c>
      <c r="D200" s="13" t="s">
        <v>118</v>
      </c>
      <c r="E200" s="13" t="s">
        <v>172</v>
      </c>
      <c r="F200" s="13">
        <v>20</v>
      </c>
      <c r="G200" s="13" t="s">
        <v>57</v>
      </c>
      <c r="H200" s="14">
        <v>11.13</v>
      </c>
      <c r="I200" s="14">
        <f t="shared" si="3"/>
        <v>222.6</v>
      </c>
    </row>
    <row r="201" spans="1:9">
      <c r="A201" s="12">
        <v>199</v>
      </c>
      <c r="B201" s="13" t="s">
        <v>164</v>
      </c>
      <c r="C201" s="13" t="s">
        <v>21</v>
      </c>
      <c r="D201" s="13" t="s">
        <v>118</v>
      </c>
      <c r="E201" s="13" t="s">
        <v>173</v>
      </c>
      <c r="F201" s="13">
        <v>20</v>
      </c>
      <c r="G201" s="13" t="s">
        <v>57</v>
      </c>
      <c r="H201" s="14">
        <v>16.69</v>
      </c>
      <c r="I201" s="14">
        <f t="shared" si="3"/>
        <v>333.8</v>
      </c>
    </row>
    <row r="202" spans="1:9">
      <c r="A202" s="12">
        <v>200</v>
      </c>
      <c r="B202" s="13" t="s">
        <v>164</v>
      </c>
      <c r="C202" s="13" t="s">
        <v>21</v>
      </c>
      <c r="D202" s="13" t="s">
        <v>118</v>
      </c>
      <c r="E202" s="13" t="s">
        <v>174</v>
      </c>
      <c r="F202" s="13">
        <v>20</v>
      </c>
      <c r="G202" s="13" t="s">
        <v>57</v>
      </c>
      <c r="H202" s="14">
        <v>22.26</v>
      </c>
      <c r="I202" s="14">
        <f t="shared" si="3"/>
        <v>445.2</v>
      </c>
    </row>
    <row r="203" spans="1:9">
      <c r="A203" s="12">
        <v>201</v>
      </c>
      <c r="B203" s="13" t="s">
        <v>164</v>
      </c>
      <c r="C203" s="13" t="s">
        <v>21</v>
      </c>
      <c r="D203" s="13" t="s">
        <v>118</v>
      </c>
      <c r="E203" s="13" t="s">
        <v>175</v>
      </c>
      <c r="F203" s="13">
        <v>20</v>
      </c>
      <c r="G203" s="13" t="s">
        <v>57</v>
      </c>
      <c r="H203" s="14">
        <v>25.48</v>
      </c>
      <c r="I203" s="14">
        <f t="shared" si="3"/>
        <v>509.6</v>
      </c>
    </row>
    <row r="204" spans="1:9">
      <c r="A204" s="12">
        <v>202</v>
      </c>
      <c r="B204" s="13" t="s">
        <v>164</v>
      </c>
      <c r="C204" s="13" t="s">
        <v>21</v>
      </c>
      <c r="D204" s="13" t="s">
        <v>118</v>
      </c>
      <c r="E204" s="13" t="s">
        <v>176</v>
      </c>
      <c r="F204" s="13">
        <v>20</v>
      </c>
      <c r="G204" s="13" t="s">
        <v>57</v>
      </c>
      <c r="H204" s="14">
        <v>43.73</v>
      </c>
      <c r="I204" s="14">
        <f t="shared" si="3"/>
        <v>874.6</v>
      </c>
    </row>
    <row r="205" spans="1:9">
      <c r="A205" s="12">
        <v>203</v>
      </c>
      <c r="B205" s="13" t="s">
        <v>177</v>
      </c>
      <c r="C205" s="13" t="s">
        <v>21</v>
      </c>
      <c r="D205" s="13" t="s">
        <v>118</v>
      </c>
      <c r="E205" s="13" t="s">
        <v>119</v>
      </c>
      <c r="F205" s="13">
        <v>20</v>
      </c>
      <c r="G205" s="13" t="s">
        <v>57</v>
      </c>
      <c r="H205" s="14">
        <v>3.97</v>
      </c>
      <c r="I205" s="14">
        <f t="shared" si="3"/>
        <v>79.4</v>
      </c>
    </row>
    <row r="206" spans="1:9">
      <c r="A206" s="12">
        <v>204</v>
      </c>
      <c r="B206" s="13" t="s">
        <v>177</v>
      </c>
      <c r="C206" s="13" t="s">
        <v>21</v>
      </c>
      <c r="D206" s="13" t="s">
        <v>118</v>
      </c>
      <c r="E206" s="13" t="s">
        <v>120</v>
      </c>
      <c r="F206" s="13">
        <v>20</v>
      </c>
      <c r="G206" s="13" t="s">
        <v>57</v>
      </c>
      <c r="H206" s="14">
        <v>5.56</v>
      </c>
      <c r="I206" s="14">
        <f t="shared" si="3"/>
        <v>111.2</v>
      </c>
    </row>
    <row r="207" spans="1:9">
      <c r="A207" s="12">
        <v>205</v>
      </c>
      <c r="B207" s="13" t="s">
        <v>177</v>
      </c>
      <c r="C207" s="13" t="s">
        <v>21</v>
      </c>
      <c r="D207" s="13" t="s">
        <v>118</v>
      </c>
      <c r="E207" s="13" t="s">
        <v>121</v>
      </c>
      <c r="F207" s="13">
        <v>20</v>
      </c>
      <c r="G207" s="13" t="s">
        <v>57</v>
      </c>
      <c r="H207" s="14">
        <v>8.75</v>
      </c>
      <c r="I207" s="14">
        <f t="shared" si="3"/>
        <v>175</v>
      </c>
    </row>
    <row r="208" spans="1:9">
      <c r="A208" s="12">
        <v>206</v>
      </c>
      <c r="B208" s="13" t="s">
        <v>177</v>
      </c>
      <c r="C208" s="13" t="s">
        <v>21</v>
      </c>
      <c r="D208" s="13" t="s">
        <v>118</v>
      </c>
      <c r="E208" s="13" t="s">
        <v>122</v>
      </c>
      <c r="F208" s="13">
        <v>20</v>
      </c>
      <c r="G208" s="13" t="s">
        <v>57</v>
      </c>
      <c r="H208" s="14">
        <v>11.92</v>
      </c>
      <c r="I208" s="14">
        <f t="shared" si="3"/>
        <v>238.4</v>
      </c>
    </row>
    <row r="209" spans="1:9">
      <c r="A209" s="12">
        <v>207</v>
      </c>
      <c r="B209" s="13" t="s">
        <v>177</v>
      </c>
      <c r="C209" s="13" t="s">
        <v>21</v>
      </c>
      <c r="D209" s="13" t="s">
        <v>118</v>
      </c>
      <c r="E209" s="13" t="s">
        <v>123</v>
      </c>
      <c r="F209" s="13">
        <v>20</v>
      </c>
      <c r="G209" s="13" t="s">
        <v>57</v>
      </c>
      <c r="H209" s="14">
        <v>15.9</v>
      </c>
      <c r="I209" s="14">
        <f t="shared" si="3"/>
        <v>318</v>
      </c>
    </row>
    <row r="210" spans="1:9">
      <c r="A210" s="12">
        <v>208</v>
      </c>
      <c r="B210" s="13" t="s">
        <v>177</v>
      </c>
      <c r="C210" s="13" t="s">
        <v>21</v>
      </c>
      <c r="D210" s="13" t="s">
        <v>118</v>
      </c>
      <c r="E210" s="13" t="s">
        <v>124</v>
      </c>
      <c r="F210" s="13">
        <v>20</v>
      </c>
      <c r="G210" s="13" t="s">
        <v>57</v>
      </c>
      <c r="H210" s="14">
        <v>24.65</v>
      </c>
      <c r="I210" s="14">
        <f t="shared" si="3"/>
        <v>493</v>
      </c>
    </row>
    <row r="211" spans="1:9">
      <c r="A211" s="12">
        <v>209</v>
      </c>
      <c r="B211" s="13" t="s">
        <v>177</v>
      </c>
      <c r="C211" s="13" t="s">
        <v>21</v>
      </c>
      <c r="D211" s="13" t="s">
        <v>118</v>
      </c>
      <c r="E211" s="13" t="s">
        <v>125</v>
      </c>
      <c r="F211" s="13">
        <v>20</v>
      </c>
      <c r="G211" s="13" t="s">
        <v>57</v>
      </c>
      <c r="H211" s="14">
        <v>53.27</v>
      </c>
      <c r="I211" s="14">
        <f t="shared" si="3"/>
        <v>1065.4</v>
      </c>
    </row>
    <row r="212" spans="1:9">
      <c r="A212" s="12">
        <v>210</v>
      </c>
      <c r="B212" s="13" t="s">
        <v>177</v>
      </c>
      <c r="C212" s="13" t="s">
        <v>21</v>
      </c>
      <c r="D212" s="13" t="s">
        <v>118</v>
      </c>
      <c r="E212" s="13" t="s">
        <v>126</v>
      </c>
      <c r="F212" s="13">
        <v>20</v>
      </c>
      <c r="G212" s="13" t="s">
        <v>57</v>
      </c>
      <c r="H212" s="14">
        <v>70.76</v>
      </c>
      <c r="I212" s="14">
        <f t="shared" si="3"/>
        <v>1415.2</v>
      </c>
    </row>
    <row r="213" spans="1:9">
      <c r="A213" s="12">
        <v>211</v>
      </c>
      <c r="B213" s="13" t="s">
        <v>177</v>
      </c>
      <c r="C213" s="13" t="s">
        <v>21</v>
      </c>
      <c r="D213" s="13" t="s">
        <v>118</v>
      </c>
      <c r="E213" s="13" t="s">
        <v>127</v>
      </c>
      <c r="F213" s="13">
        <v>20</v>
      </c>
      <c r="G213" s="13" t="s">
        <v>57</v>
      </c>
      <c r="H213" s="14">
        <v>132.97</v>
      </c>
      <c r="I213" s="14">
        <f t="shared" si="3"/>
        <v>2659.4</v>
      </c>
    </row>
    <row r="214" spans="1:9">
      <c r="A214" s="12">
        <v>212</v>
      </c>
      <c r="B214" s="13" t="s">
        <v>177</v>
      </c>
      <c r="C214" s="13" t="s">
        <v>21</v>
      </c>
      <c r="D214" s="13" t="s">
        <v>118</v>
      </c>
      <c r="E214" s="13" t="s">
        <v>128</v>
      </c>
      <c r="F214" s="13">
        <v>20</v>
      </c>
      <c r="G214" s="13" t="s">
        <v>57</v>
      </c>
      <c r="H214" s="14">
        <v>148.67</v>
      </c>
      <c r="I214" s="14">
        <f t="shared" si="3"/>
        <v>2973.4</v>
      </c>
    </row>
    <row r="215" spans="1:9">
      <c r="A215" s="12">
        <v>213</v>
      </c>
      <c r="B215" s="13" t="s">
        <v>177</v>
      </c>
      <c r="C215" s="13" t="s">
        <v>21</v>
      </c>
      <c r="D215" s="13" t="s">
        <v>118</v>
      </c>
      <c r="E215" s="13" t="s">
        <v>129</v>
      </c>
      <c r="F215" s="13">
        <v>20</v>
      </c>
      <c r="G215" s="13" t="s">
        <v>57</v>
      </c>
      <c r="H215" s="14">
        <v>194.73</v>
      </c>
      <c r="I215" s="14">
        <f t="shared" si="3"/>
        <v>3894.6</v>
      </c>
    </row>
    <row r="216" spans="1:9">
      <c r="A216" s="12">
        <v>214</v>
      </c>
      <c r="B216" s="13" t="s">
        <v>177</v>
      </c>
      <c r="C216" s="13" t="s">
        <v>21</v>
      </c>
      <c r="D216" s="13" t="s">
        <v>118</v>
      </c>
      <c r="E216" s="13" t="s">
        <v>130</v>
      </c>
      <c r="F216" s="13">
        <v>20</v>
      </c>
      <c r="G216" s="13" t="s">
        <v>57</v>
      </c>
      <c r="H216" s="14">
        <v>240.99</v>
      </c>
      <c r="I216" s="14">
        <f t="shared" si="3"/>
        <v>4819.8</v>
      </c>
    </row>
    <row r="217" spans="1:9">
      <c r="A217" s="12">
        <v>215</v>
      </c>
      <c r="B217" s="13" t="s">
        <v>178</v>
      </c>
      <c r="C217" s="13" t="s">
        <v>21</v>
      </c>
      <c r="D217" s="13" t="s">
        <v>22</v>
      </c>
      <c r="E217" s="13" t="s">
        <v>119</v>
      </c>
      <c r="F217" s="13">
        <v>5</v>
      </c>
      <c r="G217" s="13" t="s">
        <v>57</v>
      </c>
      <c r="H217" s="14">
        <v>7.96</v>
      </c>
      <c r="I217" s="14">
        <f t="shared" si="3"/>
        <v>39.8</v>
      </c>
    </row>
    <row r="218" spans="1:9">
      <c r="A218" s="12">
        <v>216</v>
      </c>
      <c r="B218" s="13" t="s">
        <v>178</v>
      </c>
      <c r="C218" s="13" t="s">
        <v>21</v>
      </c>
      <c r="D218" s="13" t="s">
        <v>22</v>
      </c>
      <c r="E218" s="13" t="s">
        <v>120</v>
      </c>
      <c r="F218" s="13">
        <v>5</v>
      </c>
      <c r="G218" s="13" t="s">
        <v>57</v>
      </c>
      <c r="H218" s="14">
        <v>10.33</v>
      </c>
      <c r="I218" s="14">
        <f t="shared" si="3"/>
        <v>51.65</v>
      </c>
    </row>
    <row r="219" spans="1:9">
      <c r="A219" s="12">
        <v>217</v>
      </c>
      <c r="B219" s="13" t="s">
        <v>178</v>
      </c>
      <c r="C219" s="13" t="s">
        <v>21</v>
      </c>
      <c r="D219" s="13" t="s">
        <v>22</v>
      </c>
      <c r="E219" s="13" t="s">
        <v>121</v>
      </c>
      <c r="F219" s="13">
        <v>5</v>
      </c>
      <c r="G219" s="13" t="s">
        <v>57</v>
      </c>
      <c r="H219" s="14">
        <v>16.71</v>
      </c>
      <c r="I219" s="14">
        <f t="shared" si="3"/>
        <v>83.55</v>
      </c>
    </row>
    <row r="220" spans="1:9">
      <c r="A220" s="12">
        <v>218</v>
      </c>
      <c r="B220" s="13" t="s">
        <v>178</v>
      </c>
      <c r="C220" s="13" t="s">
        <v>21</v>
      </c>
      <c r="D220" s="13" t="s">
        <v>22</v>
      </c>
      <c r="E220" s="13" t="s">
        <v>122</v>
      </c>
      <c r="F220" s="13">
        <v>5</v>
      </c>
      <c r="G220" s="13" t="s">
        <v>57</v>
      </c>
      <c r="H220" s="14">
        <v>28.63</v>
      </c>
      <c r="I220" s="14">
        <f t="shared" si="3"/>
        <v>143.15</v>
      </c>
    </row>
    <row r="221" spans="1:9">
      <c r="A221" s="12">
        <v>219</v>
      </c>
      <c r="B221" s="13" t="s">
        <v>178</v>
      </c>
      <c r="C221" s="13" t="s">
        <v>21</v>
      </c>
      <c r="D221" s="13" t="s">
        <v>22</v>
      </c>
      <c r="E221" s="13" t="s">
        <v>123</v>
      </c>
      <c r="F221" s="13">
        <v>5</v>
      </c>
      <c r="G221" s="13" t="s">
        <v>57</v>
      </c>
      <c r="H221" s="14">
        <v>34.99</v>
      </c>
      <c r="I221" s="14">
        <f t="shared" si="3"/>
        <v>174.95</v>
      </c>
    </row>
    <row r="222" spans="1:9">
      <c r="A222" s="12">
        <v>220</v>
      </c>
      <c r="B222" s="13" t="s">
        <v>178</v>
      </c>
      <c r="C222" s="13" t="s">
        <v>21</v>
      </c>
      <c r="D222" s="13" t="s">
        <v>22</v>
      </c>
      <c r="E222" s="13" t="s">
        <v>124</v>
      </c>
      <c r="F222" s="13">
        <v>5</v>
      </c>
      <c r="G222" s="13" t="s">
        <v>57</v>
      </c>
      <c r="H222" s="14">
        <v>50.89</v>
      </c>
      <c r="I222" s="14">
        <f t="shared" si="3"/>
        <v>254.45</v>
      </c>
    </row>
    <row r="223" spans="1:9">
      <c r="A223" s="12">
        <v>221</v>
      </c>
      <c r="B223" s="13" t="s">
        <v>179</v>
      </c>
      <c r="C223" s="13" t="s">
        <v>21</v>
      </c>
      <c r="D223" s="13" t="s">
        <v>22</v>
      </c>
      <c r="E223" s="13" t="s">
        <v>180</v>
      </c>
      <c r="F223" s="13">
        <v>5</v>
      </c>
      <c r="G223" s="13" t="s">
        <v>57</v>
      </c>
      <c r="H223" s="14">
        <v>173.3</v>
      </c>
      <c r="I223" s="14">
        <f t="shared" si="3"/>
        <v>866.5</v>
      </c>
    </row>
    <row r="224" spans="1:9">
      <c r="A224" s="12">
        <v>222</v>
      </c>
      <c r="B224" s="13" t="s">
        <v>179</v>
      </c>
      <c r="C224" s="13" t="s">
        <v>21</v>
      </c>
      <c r="D224" s="13" t="s">
        <v>22</v>
      </c>
      <c r="E224" s="13" t="s">
        <v>181</v>
      </c>
      <c r="F224" s="13">
        <v>5</v>
      </c>
      <c r="G224" s="13" t="s">
        <v>57</v>
      </c>
      <c r="H224" s="14">
        <v>186.84</v>
      </c>
      <c r="I224" s="14">
        <f t="shared" si="3"/>
        <v>934.2</v>
      </c>
    </row>
    <row r="225" spans="1:9">
      <c r="A225" s="12">
        <v>223</v>
      </c>
      <c r="B225" s="13" t="s">
        <v>179</v>
      </c>
      <c r="C225" s="13" t="s">
        <v>21</v>
      </c>
      <c r="D225" s="13" t="s">
        <v>22</v>
      </c>
      <c r="E225" s="13" t="s">
        <v>182</v>
      </c>
      <c r="F225" s="13">
        <v>5</v>
      </c>
      <c r="G225" s="13" t="s">
        <v>57</v>
      </c>
      <c r="H225" s="14">
        <v>272.71</v>
      </c>
      <c r="I225" s="14">
        <f t="shared" si="3"/>
        <v>1363.55</v>
      </c>
    </row>
    <row r="226" spans="1:9">
      <c r="A226" s="12">
        <v>224</v>
      </c>
      <c r="B226" s="13" t="s">
        <v>179</v>
      </c>
      <c r="C226" s="13" t="s">
        <v>21</v>
      </c>
      <c r="D226" s="13" t="s">
        <v>22</v>
      </c>
      <c r="E226" s="13" t="s">
        <v>183</v>
      </c>
      <c r="F226" s="13">
        <v>5</v>
      </c>
      <c r="G226" s="13" t="s">
        <v>57</v>
      </c>
      <c r="H226" s="14">
        <v>327.6</v>
      </c>
      <c r="I226" s="14">
        <f t="shared" si="3"/>
        <v>1638</v>
      </c>
    </row>
    <row r="227" spans="1:9">
      <c r="A227" s="12">
        <v>225</v>
      </c>
      <c r="B227" s="13" t="s">
        <v>179</v>
      </c>
      <c r="C227" s="13" t="s">
        <v>21</v>
      </c>
      <c r="D227" s="13" t="s">
        <v>22</v>
      </c>
      <c r="E227" s="13" t="s">
        <v>184</v>
      </c>
      <c r="F227" s="13">
        <v>5</v>
      </c>
      <c r="G227" s="13" t="s">
        <v>57</v>
      </c>
      <c r="H227" s="14">
        <v>399.5</v>
      </c>
      <c r="I227" s="14">
        <f t="shared" si="3"/>
        <v>1997.5</v>
      </c>
    </row>
    <row r="228" spans="1:9">
      <c r="A228" s="12">
        <v>226</v>
      </c>
      <c r="B228" s="13" t="s">
        <v>179</v>
      </c>
      <c r="C228" s="13" t="s">
        <v>21</v>
      </c>
      <c r="D228" s="13" t="s">
        <v>22</v>
      </c>
      <c r="E228" s="13" t="s">
        <v>185</v>
      </c>
      <c r="F228" s="13">
        <v>5</v>
      </c>
      <c r="G228" s="13" t="s">
        <v>57</v>
      </c>
      <c r="H228" s="14">
        <v>443.89</v>
      </c>
      <c r="I228" s="14">
        <f t="shared" si="3"/>
        <v>2219.45</v>
      </c>
    </row>
    <row r="229" spans="1:9">
      <c r="A229" s="12">
        <v>227</v>
      </c>
      <c r="B229" s="13" t="s">
        <v>179</v>
      </c>
      <c r="C229" s="13" t="s">
        <v>21</v>
      </c>
      <c r="D229" s="13" t="s">
        <v>22</v>
      </c>
      <c r="E229" s="13" t="s">
        <v>186</v>
      </c>
      <c r="F229" s="13">
        <v>5</v>
      </c>
      <c r="G229" s="13" t="s">
        <v>57</v>
      </c>
      <c r="H229" s="14">
        <v>511.36</v>
      </c>
      <c r="I229" s="14">
        <f t="shared" si="3"/>
        <v>2556.8</v>
      </c>
    </row>
    <row r="230" ht="28" customHeight="1" spans="1:9">
      <c r="A230" s="12">
        <v>228</v>
      </c>
      <c r="B230" s="13" t="s">
        <v>187</v>
      </c>
      <c r="C230" s="13" t="s">
        <v>21</v>
      </c>
      <c r="D230" s="13" t="s">
        <v>22</v>
      </c>
      <c r="E230" s="13" t="s">
        <v>188</v>
      </c>
      <c r="F230" s="13">
        <v>2</v>
      </c>
      <c r="G230" s="13" t="s">
        <v>57</v>
      </c>
      <c r="H230" s="14">
        <v>100.92</v>
      </c>
      <c r="I230" s="14">
        <f t="shared" si="3"/>
        <v>201.84</v>
      </c>
    </row>
    <row r="231" ht="28" customHeight="1" spans="1:9">
      <c r="A231" s="12">
        <v>229</v>
      </c>
      <c r="B231" s="13" t="s">
        <v>187</v>
      </c>
      <c r="C231" s="13" t="s">
        <v>21</v>
      </c>
      <c r="D231" s="13" t="s">
        <v>22</v>
      </c>
      <c r="E231" s="13" t="s">
        <v>189</v>
      </c>
      <c r="F231" s="13">
        <v>2</v>
      </c>
      <c r="G231" s="13" t="s">
        <v>57</v>
      </c>
      <c r="H231" s="14">
        <v>116.6</v>
      </c>
      <c r="I231" s="14">
        <f t="shared" si="3"/>
        <v>233.2</v>
      </c>
    </row>
    <row r="232" ht="28" customHeight="1" spans="1:9">
      <c r="A232" s="12">
        <v>230</v>
      </c>
      <c r="B232" s="13" t="s">
        <v>187</v>
      </c>
      <c r="C232" s="13" t="s">
        <v>21</v>
      </c>
      <c r="D232" s="13" t="s">
        <v>22</v>
      </c>
      <c r="E232" s="13" t="s">
        <v>190</v>
      </c>
      <c r="F232" s="13">
        <v>2</v>
      </c>
      <c r="G232" s="13" t="s">
        <v>57</v>
      </c>
      <c r="H232" s="14">
        <v>235.86</v>
      </c>
      <c r="I232" s="14">
        <f t="shared" si="3"/>
        <v>471.72</v>
      </c>
    </row>
    <row r="233" ht="28" customHeight="1" spans="1:9">
      <c r="A233" s="12">
        <v>231</v>
      </c>
      <c r="B233" s="13" t="s">
        <v>187</v>
      </c>
      <c r="C233" s="13" t="s">
        <v>21</v>
      </c>
      <c r="D233" s="13" t="s">
        <v>22</v>
      </c>
      <c r="E233" s="13" t="s">
        <v>191</v>
      </c>
      <c r="F233" s="13">
        <v>2</v>
      </c>
      <c r="G233" s="13" t="s">
        <v>57</v>
      </c>
      <c r="H233" s="14">
        <v>280.25</v>
      </c>
      <c r="I233" s="14">
        <f t="shared" si="3"/>
        <v>560.5</v>
      </c>
    </row>
    <row r="234" ht="66" customHeight="1" spans="1:9">
      <c r="A234" s="12">
        <v>232</v>
      </c>
      <c r="B234" s="13" t="s">
        <v>192</v>
      </c>
      <c r="C234" s="13" t="s">
        <v>21</v>
      </c>
      <c r="D234" s="13" t="s">
        <v>193</v>
      </c>
      <c r="E234" s="13" t="s">
        <v>194</v>
      </c>
      <c r="F234" s="13">
        <v>15</v>
      </c>
      <c r="G234" s="13" t="s">
        <v>93</v>
      </c>
      <c r="H234" s="14">
        <v>197.35</v>
      </c>
      <c r="I234" s="14">
        <f t="shared" si="3"/>
        <v>2960.25</v>
      </c>
    </row>
    <row r="235" ht="66" customHeight="1" spans="1:9">
      <c r="A235" s="12">
        <v>233</v>
      </c>
      <c r="B235" s="13" t="s">
        <v>192</v>
      </c>
      <c r="C235" s="13" t="s">
        <v>21</v>
      </c>
      <c r="D235" s="13" t="s">
        <v>193</v>
      </c>
      <c r="E235" s="13" t="s">
        <v>195</v>
      </c>
      <c r="F235" s="13">
        <v>15</v>
      </c>
      <c r="G235" s="13" t="s">
        <v>93</v>
      </c>
      <c r="H235" s="14">
        <v>130.97</v>
      </c>
      <c r="I235" s="14">
        <f t="shared" si="3"/>
        <v>1964.55</v>
      </c>
    </row>
    <row r="236" ht="51" customHeight="1" spans="1:9">
      <c r="A236" s="12">
        <v>234</v>
      </c>
      <c r="B236" s="13" t="s">
        <v>192</v>
      </c>
      <c r="C236" s="13" t="s">
        <v>21</v>
      </c>
      <c r="D236" s="13" t="s">
        <v>193</v>
      </c>
      <c r="E236" s="13" t="s">
        <v>196</v>
      </c>
      <c r="F236" s="13">
        <v>15</v>
      </c>
      <c r="G236" s="13" t="s">
        <v>93</v>
      </c>
      <c r="H236" s="14">
        <v>416.81</v>
      </c>
      <c r="I236" s="14">
        <f t="shared" si="3"/>
        <v>6252.15</v>
      </c>
    </row>
    <row r="237" ht="51" customHeight="1" spans="1:9">
      <c r="A237" s="12">
        <v>235</v>
      </c>
      <c r="B237" s="13" t="s">
        <v>192</v>
      </c>
      <c r="C237" s="13" t="s">
        <v>21</v>
      </c>
      <c r="D237" s="13" t="s">
        <v>193</v>
      </c>
      <c r="E237" s="13" t="s">
        <v>197</v>
      </c>
      <c r="F237" s="13">
        <v>15</v>
      </c>
      <c r="G237" s="13" t="s">
        <v>93</v>
      </c>
      <c r="H237" s="14">
        <v>273.45</v>
      </c>
      <c r="I237" s="14">
        <f t="shared" si="3"/>
        <v>4101.75</v>
      </c>
    </row>
    <row r="238" ht="51" customHeight="1" spans="1:9">
      <c r="A238" s="12">
        <v>236</v>
      </c>
      <c r="B238" s="13" t="s">
        <v>192</v>
      </c>
      <c r="C238" s="13" t="s">
        <v>21</v>
      </c>
      <c r="D238" s="13" t="s">
        <v>193</v>
      </c>
      <c r="E238" s="13" t="s">
        <v>198</v>
      </c>
      <c r="F238" s="13">
        <v>5</v>
      </c>
      <c r="G238" s="13" t="s">
        <v>93</v>
      </c>
      <c r="H238" s="14">
        <v>197.35</v>
      </c>
      <c r="I238" s="14">
        <f t="shared" si="3"/>
        <v>986.75</v>
      </c>
    </row>
    <row r="239" ht="51" customHeight="1" spans="1:9">
      <c r="A239" s="12">
        <v>237</v>
      </c>
      <c r="B239" s="13" t="s">
        <v>192</v>
      </c>
      <c r="C239" s="13" t="s">
        <v>21</v>
      </c>
      <c r="D239" s="13" t="s">
        <v>193</v>
      </c>
      <c r="E239" s="13" t="s">
        <v>199</v>
      </c>
      <c r="F239" s="13">
        <v>15</v>
      </c>
      <c r="G239" s="13" t="s">
        <v>93</v>
      </c>
      <c r="H239" s="14">
        <v>130.97</v>
      </c>
      <c r="I239" s="14">
        <f t="shared" si="3"/>
        <v>1964.55</v>
      </c>
    </row>
    <row r="240" ht="51" customHeight="1" spans="1:9">
      <c r="A240" s="12">
        <v>238</v>
      </c>
      <c r="B240" s="13" t="s">
        <v>200</v>
      </c>
      <c r="C240" s="13" t="s">
        <v>21</v>
      </c>
      <c r="D240" s="13" t="s">
        <v>201</v>
      </c>
      <c r="E240" s="13" t="s">
        <v>202</v>
      </c>
      <c r="F240" s="13">
        <v>2</v>
      </c>
      <c r="G240" s="13" t="s">
        <v>93</v>
      </c>
      <c r="H240" s="14">
        <v>501.77</v>
      </c>
      <c r="I240" s="14">
        <f t="shared" si="3"/>
        <v>1003.54</v>
      </c>
    </row>
    <row r="241" ht="51" customHeight="1" spans="1:9">
      <c r="A241" s="12">
        <v>239</v>
      </c>
      <c r="B241" s="13" t="s">
        <v>192</v>
      </c>
      <c r="C241" s="13" t="s">
        <v>21</v>
      </c>
      <c r="D241" s="13" t="s">
        <v>201</v>
      </c>
      <c r="E241" s="13" t="s">
        <v>203</v>
      </c>
      <c r="F241" s="13">
        <v>5</v>
      </c>
      <c r="G241" s="13" t="s">
        <v>93</v>
      </c>
      <c r="H241" s="14">
        <v>273.45</v>
      </c>
      <c r="I241" s="14">
        <f t="shared" si="3"/>
        <v>1367.25</v>
      </c>
    </row>
    <row r="242" spans="1:9">
      <c r="A242" s="12">
        <v>240</v>
      </c>
      <c r="B242" s="13" t="s">
        <v>204</v>
      </c>
      <c r="C242" s="13" t="s">
        <v>21</v>
      </c>
      <c r="D242" s="13" t="s">
        <v>988</v>
      </c>
      <c r="E242" s="15" t="s">
        <v>989</v>
      </c>
      <c r="F242" s="13">
        <v>3</v>
      </c>
      <c r="G242" s="13" t="s">
        <v>207</v>
      </c>
      <c r="H242" s="14">
        <v>495.27</v>
      </c>
      <c r="I242" s="14">
        <f t="shared" si="3"/>
        <v>1485.81</v>
      </c>
    </row>
    <row r="243" spans="1:9">
      <c r="A243" s="12">
        <v>241</v>
      </c>
      <c r="B243" s="13" t="s">
        <v>204</v>
      </c>
      <c r="C243" s="13" t="s">
        <v>21</v>
      </c>
      <c r="D243" s="13" t="s">
        <v>988</v>
      </c>
      <c r="E243" s="15" t="s">
        <v>990</v>
      </c>
      <c r="F243" s="13">
        <v>3</v>
      </c>
      <c r="G243" s="13" t="s">
        <v>207</v>
      </c>
      <c r="H243" s="14">
        <v>636.89</v>
      </c>
      <c r="I243" s="14">
        <f t="shared" si="3"/>
        <v>1910.67</v>
      </c>
    </row>
    <row r="244" spans="1:9">
      <c r="A244" s="12">
        <v>242</v>
      </c>
      <c r="B244" s="13" t="s">
        <v>204</v>
      </c>
      <c r="C244" s="13" t="s">
        <v>21</v>
      </c>
      <c r="D244" s="13" t="s">
        <v>988</v>
      </c>
      <c r="E244" s="15" t="s">
        <v>991</v>
      </c>
      <c r="F244" s="13">
        <v>3</v>
      </c>
      <c r="G244" s="13" t="s">
        <v>207</v>
      </c>
      <c r="H244" s="14">
        <v>741.8</v>
      </c>
      <c r="I244" s="14">
        <f t="shared" si="3"/>
        <v>2225.4</v>
      </c>
    </row>
    <row r="245" spans="1:9">
      <c r="A245" s="12">
        <v>243</v>
      </c>
      <c r="B245" s="13" t="s">
        <v>204</v>
      </c>
      <c r="C245" s="13" t="s">
        <v>21</v>
      </c>
      <c r="D245" s="13" t="s">
        <v>988</v>
      </c>
      <c r="E245" s="15" t="s">
        <v>992</v>
      </c>
      <c r="F245" s="13">
        <v>3</v>
      </c>
      <c r="G245" s="13" t="s">
        <v>207</v>
      </c>
      <c r="H245" s="14">
        <v>964.44</v>
      </c>
      <c r="I245" s="14">
        <f t="shared" si="3"/>
        <v>2893.32</v>
      </c>
    </row>
    <row r="246" spans="1:9">
      <c r="A246" s="12">
        <v>244</v>
      </c>
      <c r="B246" s="13" t="s">
        <v>204</v>
      </c>
      <c r="C246" s="13" t="s">
        <v>21</v>
      </c>
      <c r="D246" s="13" t="s">
        <v>988</v>
      </c>
      <c r="E246" s="15" t="s">
        <v>993</v>
      </c>
      <c r="F246" s="13">
        <v>3</v>
      </c>
      <c r="G246" s="13" t="s">
        <v>207</v>
      </c>
      <c r="H246" s="14">
        <v>1245.9</v>
      </c>
      <c r="I246" s="14">
        <f t="shared" si="3"/>
        <v>3737.7</v>
      </c>
    </row>
    <row r="247" spans="1:9">
      <c r="A247" s="12">
        <v>245</v>
      </c>
      <c r="B247" s="13" t="s">
        <v>211</v>
      </c>
      <c r="C247" s="13" t="s">
        <v>21</v>
      </c>
      <c r="D247" s="13" t="s">
        <v>988</v>
      </c>
      <c r="E247" s="15" t="s">
        <v>991</v>
      </c>
      <c r="F247" s="13">
        <v>3</v>
      </c>
      <c r="G247" s="13" t="s">
        <v>207</v>
      </c>
      <c r="H247" s="14">
        <v>1028.04</v>
      </c>
      <c r="I247" s="14">
        <f t="shared" si="3"/>
        <v>3084.12</v>
      </c>
    </row>
    <row r="248" spans="1:9">
      <c r="A248" s="12">
        <v>246</v>
      </c>
      <c r="B248" s="13" t="s">
        <v>211</v>
      </c>
      <c r="C248" s="13" t="s">
        <v>21</v>
      </c>
      <c r="D248" s="13" t="s">
        <v>988</v>
      </c>
      <c r="E248" s="15" t="s">
        <v>992</v>
      </c>
      <c r="F248" s="13">
        <v>3</v>
      </c>
      <c r="G248" s="13" t="s">
        <v>207</v>
      </c>
      <c r="H248" s="14">
        <v>1409.68</v>
      </c>
      <c r="I248" s="14">
        <f t="shared" si="3"/>
        <v>4229.04</v>
      </c>
    </row>
    <row r="249" spans="1:9">
      <c r="A249" s="12">
        <v>247</v>
      </c>
      <c r="B249" s="13" t="s">
        <v>211</v>
      </c>
      <c r="C249" s="13" t="s">
        <v>21</v>
      </c>
      <c r="D249" s="13" t="s">
        <v>988</v>
      </c>
      <c r="E249" s="15" t="s">
        <v>993</v>
      </c>
      <c r="F249" s="13">
        <v>3</v>
      </c>
      <c r="G249" s="13" t="s">
        <v>207</v>
      </c>
      <c r="H249" s="14">
        <v>1465.33</v>
      </c>
      <c r="I249" s="14">
        <f t="shared" si="3"/>
        <v>4395.99</v>
      </c>
    </row>
    <row r="250" spans="1:9">
      <c r="A250" s="12">
        <v>248</v>
      </c>
      <c r="B250" s="13" t="s">
        <v>212</v>
      </c>
      <c r="C250" s="13" t="s">
        <v>21</v>
      </c>
      <c r="D250" s="13" t="s">
        <v>22</v>
      </c>
      <c r="E250" s="15" t="s">
        <v>991</v>
      </c>
      <c r="F250" s="13">
        <v>1</v>
      </c>
      <c r="G250" s="13" t="s">
        <v>207</v>
      </c>
      <c r="H250" s="14">
        <v>467.93</v>
      </c>
      <c r="I250" s="14">
        <f t="shared" si="3"/>
        <v>467.93</v>
      </c>
    </row>
    <row r="251" spans="1:9">
      <c r="A251" s="12">
        <v>249</v>
      </c>
      <c r="B251" s="13" t="s">
        <v>212</v>
      </c>
      <c r="C251" s="13" t="s">
        <v>21</v>
      </c>
      <c r="D251" s="13" t="s">
        <v>22</v>
      </c>
      <c r="E251" s="15" t="s">
        <v>992</v>
      </c>
      <c r="F251" s="13">
        <v>1</v>
      </c>
      <c r="G251" s="13" t="s">
        <v>207</v>
      </c>
      <c r="H251" s="14">
        <v>662.51</v>
      </c>
      <c r="I251" s="14">
        <f t="shared" si="3"/>
        <v>662.51</v>
      </c>
    </row>
    <row r="252" spans="1:9">
      <c r="A252" s="12">
        <v>250</v>
      </c>
      <c r="B252" s="13" t="s">
        <v>212</v>
      </c>
      <c r="C252" s="13" t="s">
        <v>21</v>
      </c>
      <c r="D252" s="13" t="s">
        <v>22</v>
      </c>
      <c r="E252" s="15" t="s">
        <v>993</v>
      </c>
      <c r="F252" s="13">
        <v>1</v>
      </c>
      <c r="G252" s="13" t="s">
        <v>207</v>
      </c>
      <c r="H252" s="14">
        <v>859.54</v>
      </c>
      <c r="I252" s="14">
        <f t="shared" si="3"/>
        <v>859.54</v>
      </c>
    </row>
    <row r="253" spans="1:9">
      <c r="A253" s="12">
        <v>251</v>
      </c>
      <c r="B253" s="13" t="s">
        <v>212</v>
      </c>
      <c r="C253" s="13" t="s">
        <v>21</v>
      </c>
      <c r="D253" s="13" t="s">
        <v>22</v>
      </c>
      <c r="E253" s="15" t="s">
        <v>994</v>
      </c>
      <c r="F253" s="13">
        <v>1</v>
      </c>
      <c r="G253" s="13" t="s">
        <v>207</v>
      </c>
      <c r="H253" s="14">
        <v>1260.11</v>
      </c>
      <c r="I253" s="14">
        <f t="shared" si="3"/>
        <v>1260.11</v>
      </c>
    </row>
    <row r="254" spans="1:9">
      <c r="A254" s="12">
        <v>252</v>
      </c>
      <c r="B254" s="13" t="s">
        <v>214</v>
      </c>
      <c r="C254" s="13" t="s">
        <v>21</v>
      </c>
      <c r="D254" s="13" t="s">
        <v>22</v>
      </c>
      <c r="E254" s="13" t="s">
        <v>120</v>
      </c>
      <c r="F254" s="13">
        <v>5</v>
      </c>
      <c r="G254" s="13" t="s">
        <v>57</v>
      </c>
      <c r="H254" s="14">
        <v>30.99</v>
      </c>
      <c r="I254" s="14">
        <f t="shared" si="3"/>
        <v>154.95</v>
      </c>
    </row>
    <row r="255" spans="1:9">
      <c r="A255" s="12">
        <v>253</v>
      </c>
      <c r="B255" s="13" t="s">
        <v>214</v>
      </c>
      <c r="C255" s="13" t="s">
        <v>21</v>
      </c>
      <c r="D255" s="13" t="s">
        <v>22</v>
      </c>
      <c r="E255" s="13" t="s">
        <v>121</v>
      </c>
      <c r="F255" s="13">
        <v>5</v>
      </c>
      <c r="G255" s="13" t="s">
        <v>57</v>
      </c>
      <c r="H255" s="14">
        <v>41.34</v>
      </c>
      <c r="I255" s="14">
        <f t="shared" si="3"/>
        <v>206.7</v>
      </c>
    </row>
    <row r="256" spans="1:9">
      <c r="A256" s="12">
        <v>254</v>
      </c>
      <c r="B256" s="13" t="s">
        <v>214</v>
      </c>
      <c r="C256" s="13" t="s">
        <v>21</v>
      </c>
      <c r="D256" s="13" t="s">
        <v>22</v>
      </c>
      <c r="E256" s="13" t="s">
        <v>122</v>
      </c>
      <c r="F256" s="13">
        <v>5</v>
      </c>
      <c r="G256" s="13" t="s">
        <v>57</v>
      </c>
      <c r="H256" s="14">
        <v>66.01</v>
      </c>
      <c r="I256" s="14">
        <f t="shared" si="3"/>
        <v>330.05</v>
      </c>
    </row>
    <row r="257" spans="1:9">
      <c r="A257" s="12">
        <v>255</v>
      </c>
      <c r="B257" s="13" t="s">
        <v>214</v>
      </c>
      <c r="C257" s="13" t="s">
        <v>21</v>
      </c>
      <c r="D257" s="13" t="s">
        <v>22</v>
      </c>
      <c r="E257" s="13" t="s">
        <v>123</v>
      </c>
      <c r="F257" s="13">
        <v>5</v>
      </c>
      <c r="G257" s="13" t="s">
        <v>57</v>
      </c>
      <c r="H257" s="14">
        <v>103.36</v>
      </c>
      <c r="I257" s="14">
        <f t="shared" si="3"/>
        <v>516.8</v>
      </c>
    </row>
    <row r="258" spans="1:9">
      <c r="A258" s="12">
        <v>256</v>
      </c>
      <c r="B258" s="13" t="s">
        <v>214</v>
      </c>
      <c r="C258" s="13" t="s">
        <v>21</v>
      </c>
      <c r="D258" s="13" t="s">
        <v>22</v>
      </c>
      <c r="E258" s="13" t="s">
        <v>124</v>
      </c>
      <c r="F258" s="13">
        <v>5</v>
      </c>
      <c r="G258" s="13" t="s">
        <v>57</v>
      </c>
      <c r="H258" s="14">
        <v>184.49</v>
      </c>
      <c r="I258" s="14">
        <f t="shared" si="3"/>
        <v>922.45</v>
      </c>
    </row>
    <row r="259" spans="1:9">
      <c r="A259" s="12">
        <v>257</v>
      </c>
      <c r="B259" s="13" t="s">
        <v>214</v>
      </c>
      <c r="C259" s="13" t="s">
        <v>21</v>
      </c>
      <c r="D259" s="13" t="s">
        <v>22</v>
      </c>
      <c r="E259" s="13" t="s">
        <v>125</v>
      </c>
      <c r="F259" s="13">
        <v>5</v>
      </c>
      <c r="G259" s="13" t="s">
        <v>57</v>
      </c>
      <c r="H259" s="14">
        <v>503.29</v>
      </c>
      <c r="I259" s="14">
        <f t="shared" si="3"/>
        <v>2516.45</v>
      </c>
    </row>
    <row r="260" spans="1:9">
      <c r="A260" s="12">
        <v>258</v>
      </c>
      <c r="B260" s="13" t="s">
        <v>214</v>
      </c>
      <c r="C260" s="13" t="s">
        <v>21</v>
      </c>
      <c r="D260" s="13" t="s">
        <v>22</v>
      </c>
      <c r="E260" s="13" t="s">
        <v>126</v>
      </c>
      <c r="F260" s="13">
        <v>5</v>
      </c>
      <c r="G260" s="13" t="s">
        <v>57</v>
      </c>
      <c r="H260" s="14">
        <v>787.13</v>
      </c>
      <c r="I260" s="14">
        <f t="shared" ref="I260:I323" si="4">H260*F260</f>
        <v>3935.65</v>
      </c>
    </row>
    <row r="261" spans="1:9">
      <c r="A261" s="12">
        <v>259</v>
      </c>
      <c r="B261" s="13" t="s">
        <v>214</v>
      </c>
      <c r="C261" s="13" t="s">
        <v>21</v>
      </c>
      <c r="D261" s="13" t="s">
        <v>22</v>
      </c>
      <c r="E261" s="13" t="s">
        <v>127</v>
      </c>
      <c r="F261" s="13">
        <v>5</v>
      </c>
      <c r="G261" s="13" t="s">
        <v>57</v>
      </c>
      <c r="H261" s="14">
        <v>1767.22</v>
      </c>
      <c r="I261" s="14">
        <f t="shared" si="4"/>
        <v>8836.1</v>
      </c>
    </row>
    <row r="262" spans="1:9">
      <c r="A262" s="12">
        <v>260</v>
      </c>
      <c r="B262" s="13" t="s">
        <v>215</v>
      </c>
      <c r="C262" s="13" t="s">
        <v>21</v>
      </c>
      <c r="D262" s="13" t="s">
        <v>22</v>
      </c>
      <c r="E262" s="13" t="s">
        <v>166</v>
      </c>
      <c r="F262" s="13">
        <v>50</v>
      </c>
      <c r="G262" s="13" t="s">
        <v>57</v>
      </c>
      <c r="H262" s="14">
        <v>0.51</v>
      </c>
      <c r="I262" s="14">
        <f t="shared" si="4"/>
        <v>25.5</v>
      </c>
    </row>
    <row r="263" spans="1:9">
      <c r="A263" s="12">
        <v>261</v>
      </c>
      <c r="B263" s="13" t="s">
        <v>215</v>
      </c>
      <c r="C263" s="13" t="s">
        <v>21</v>
      </c>
      <c r="D263" s="13" t="s">
        <v>22</v>
      </c>
      <c r="E263" s="13" t="s">
        <v>167</v>
      </c>
      <c r="F263" s="13">
        <v>50</v>
      </c>
      <c r="G263" s="13" t="s">
        <v>57</v>
      </c>
      <c r="H263" s="14">
        <v>0.74</v>
      </c>
      <c r="I263" s="14">
        <f t="shared" si="4"/>
        <v>37</v>
      </c>
    </row>
    <row r="264" spans="1:9">
      <c r="A264" s="12">
        <v>262</v>
      </c>
      <c r="B264" s="13" t="s">
        <v>215</v>
      </c>
      <c r="C264" s="13" t="s">
        <v>21</v>
      </c>
      <c r="D264" s="13" t="s">
        <v>22</v>
      </c>
      <c r="E264" s="13" t="s">
        <v>168</v>
      </c>
      <c r="F264" s="13">
        <v>50</v>
      </c>
      <c r="G264" s="13" t="s">
        <v>57</v>
      </c>
      <c r="H264" s="14">
        <v>1.31</v>
      </c>
      <c r="I264" s="14">
        <f t="shared" si="4"/>
        <v>65.5</v>
      </c>
    </row>
    <row r="265" spans="1:9">
      <c r="A265" s="12">
        <v>263</v>
      </c>
      <c r="B265" s="13" t="s">
        <v>216</v>
      </c>
      <c r="C265" s="13" t="s">
        <v>21</v>
      </c>
      <c r="D265" s="13" t="s">
        <v>22</v>
      </c>
      <c r="E265" s="13" t="s">
        <v>217</v>
      </c>
      <c r="F265" s="13">
        <v>6</v>
      </c>
      <c r="G265" s="13" t="s">
        <v>57</v>
      </c>
      <c r="H265" s="14">
        <v>80.86</v>
      </c>
      <c r="I265" s="14">
        <f t="shared" si="4"/>
        <v>485.16</v>
      </c>
    </row>
    <row r="266" spans="1:9">
      <c r="A266" s="12">
        <v>264</v>
      </c>
      <c r="B266" s="13" t="s">
        <v>216</v>
      </c>
      <c r="C266" s="13" t="s">
        <v>21</v>
      </c>
      <c r="D266" s="13" t="s">
        <v>22</v>
      </c>
      <c r="E266" s="13" t="s">
        <v>218</v>
      </c>
      <c r="F266" s="13">
        <v>15</v>
      </c>
      <c r="G266" s="13" t="s">
        <v>57</v>
      </c>
      <c r="H266" s="14">
        <v>89.08</v>
      </c>
      <c r="I266" s="14">
        <f t="shared" si="4"/>
        <v>1336.2</v>
      </c>
    </row>
    <row r="267" spans="1:9">
      <c r="A267" s="12">
        <v>265</v>
      </c>
      <c r="B267" s="13" t="s">
        <v>216</v>
      </c>
      <c r="C267" s="13" t="s">
        <v>21</v>
      </c>
      <c r="D267" s="13" t="s">
        <v>22</v>
      </c>
      <c r="E267" s="13" t="s">
        <v>219</v>
      </c>
      <c r="F267" s="13">
        <v>8</v>
      </c>
      <c r="G267" s="13" t="s">
        <v>57</v>
      </c>
      <c r="H267" s="14">
        <v>90.11</v>
      </c>
      <c r="I267" s="14">
        <f t="shared" si="4"/>
        <v>720.88</v>
      </c>
    </row>
    <row r="268" spans="1:9">
      <c r="A268" s="12">
        <v>266</v>
      </c>
      <c r="B268" s="13" t="s">
        <v>220</v>
      </c>
      <c r="C268" s="13" t="s">
        <v>21</v>
      </c>
      <c r="D268" s="13" t="s">
        <v>22</v>
      </c>
      <c r="E268" s="13" t="s">
        <v>221</v>
      </c>
      <c r="F268" s="13">
        <v>20</v>
      </c>
      <c r="G268" s="13" t="s">
        <v>87</v>
      </c>
      <c r="H268" s="14">
        <v>8.75</v>
      </c>
      <c r="I268" s="14">
        <f t="shared" si="4"/>
        <v>175</v>
      </c>
    </row>
    <row r="269" spans="1:9">
      <c r="A269" s="12">
        <v>267</v>
      </c>
      <c r="B269" s="13" t="s">
        <v>220</v>
      </c>
      <c r="C269" s="13" t="s">
        <v>21</v>
      </c>
      <c r="D269" s="13" t="s">
        <v>22</v>
      </c>
      <c r="E269" s="13" t="s">
        <v>222</v>
      </c>
      <c r="F269" s="13">
        <v>20</v>
      </c>
      <c r="G269" s="13" t="s">
        <v>87</v>
      </c>
      <c r="H269" s="14">
        <v>16.71</v>
      </c>
      <c r="I269" s="14">
        <f t="shared" si="4"/>
        <v>334.2</v>
      </c>
    </row>
    <row r="270" spans="1:9">
      <c r="A270" s="12">
        <v>268</v>
      </c>
      <c r="B270" s="13" t="s">
        <v>223</v>
      </c>
      <c r="C270" s="13" t="s">
        <v>21</v>
      </c>
      <c r="D270" s="13" t="s">
        <v>22</v>
      </c>
      <c r="E270" s="13" t="s">
        <v>224</v>
      </c>
      <c r="F270" s="13">
        <v>30</v>
      </c>
      <c r="G270" s="13" t="s">
        <v>225</v>
      </c>
      <c r="H270" s="14">
        <v>6.8</v>
      </c>
      <c r="I270" s="14">
        <f t="shared" si="4"/>
        <v>204</v>
      </c>
    </row>
    <row r="271" spans="1:9">
      <c r="A271" s="12">
        <v>269</v>
      </c>
      <c r="B271" s="13" t="s">
        <v>223</v>
      </c>
      <c r="C271" s="13" t="s">
        <v>21</v>
      </c>
      <c r="D271" s="13" t="s">
        <v>22</v>
      </c>
      <c r="E271" s="13" t="s">
        <v>226</v>
      </c>
      <c r="F271" s="13">
        <v>30</v>
      </c>
      <c r="G271" s="13" t="s">
        <v>225</v>
      </c>
      <c r="H271" s="14">
        <v>11.4</v>
      </c>
      <c r="I271" s="14">
        <f t="shared" si="4"/>
        <v>342</v>
      </c>
    </row>
    <row r="272" spans="1:9">
      <c r="A272" s="12">
        <v>270</v>
      </c>
      <c r="B272" s="13" t="s">
        <v>223</v>
      </c>
      <c r="C272" s="13" t="s">
        <v>21</v>
      </c>
      <c r="D272" s="13" t="s">
        <v>22</v>
      </c>
      <c r="E272" s="13" t="s">
        <v>227</v>
      </c>
      <c r="F272" s="13">
        <v>30</v>
      </c>
      <c r="G272" s="13" t="s">
        <v>225</v>
      </c>
      <c r="H272" s="14">
        <v>14.32</v>
      </c>
      <c r="I272" s="14">
        <f t="shared" si="4"/>
        <v>429.6</v>
      </c>
    </row>
    <row r="273" spans="1:9">
      <c r="A273" s="12">
        <v>271</v>
      </c>
      <c r="B273" s="13" t="s">
        <v>223</v>
      </c>
      <c r="C273" s="13" t="s">
        <v>21</v>
      </c>
      <c r="D273" s="13" t="s">
        <v>22</v>
      </c>
      <c r="E273" s="13" t="s">
        <v>228</v>
      </c>
      <c r="F273" s="13">
        <v>30</v>
      </c>
      <c r="G273" s="13" t="s">
        <v>225</v>
      </c>
      <c r="H273" s="14">
        <v>17.92</v>
      </c>
      <c r="I273" s="14">
        <f t="shared" si="4"/>
        <v>537.6</v>
      </c>
    </row>
    <row r="274" spans="1:9">
      <c r="A274" s="12">
        <v>272</v>
      </c>
      <c r="B274" s="13" t="s">
        <v>229</v>
      </c>
      <c r="C274" s="13" t="s">
        <v>21</v>
      </c>
      <c r="D274" s="13" t="s">
        <v>22</v>
      </c>
      <c r="E274" s="13" t="s">
        <v>165</v>
      </c>
      <c r="F274" s="13">
        <v>40</v>
      </c>
      <c r="G274" s="13" t="s">
        <v>93</v>
      </c>
      <c r="H274" s="14">
        <v>0.8</v>
      </c>
      <c r="I274" s="14">
        <f t="shared" si="4"/>
        <v>32</v>
      </c>
    </row>
    <row r="275" spans="1:9">
      <c r="A275" s="12">
        <v>273</v>
      </c>
      <c r="B275" s="13" t="s">
        <v>229</v>
      </c>
      <c r="C275" s="13" t="s">
        <v>21</v>
      </c>
      <c r="D275" s="13" t="s">
        <v>22</v>
      </c>
      <c r="E275" s="13" t="s">
        <v>166</v>
      </c>
      <c r="F275" s="13">
        <v>40</v>
      </c>
      <c r="G275" s="13" t="s">
        <v>93</v>
      </c>
      <c r="H275" s="14">
        <v>1.6</v>
      </c>
      <c r="I275" s="14">
        <f t="shared" si="4"/>
        <v>64</v>
      </c>
    </row>
    <row r="276" spans="1:9">
      <c r="A276" s="12">
        <v>274</v>
      </c>
      <c r="B276" s="13" t="s">
        <v>229</v>
      </c>
      <c r="C276" s="13" t="s">
        <v>21</v>
      </c>
      <c r="D276" s="13" t="s">
        <v>22</v>
      </c>
      <c r="E276" s="13" t="s">
        <v>167</v>
      </c>
      <c r="F276" s="13">
        <v>40</v>
      </c>
      <c r="G276" s="13" t="s">
        <v>93</v>
      </c>
      <c r="H276" s="14">
        <v>1.6</v>
      </c>
      <c r="I276" s="14">
        <f t="shared" si="4"/>
        <v>64</v>
      </c>
    </row>
    <row r="277" spans="1:9">
      <c r="A277" s="12">
        <v>275</v>
      </c>
      <c r="B277" s="13" t="s">
        <v>229</v>
      </c>
      <c r="C277" s="13" t="s">
        <v>21</v>
      </c>
      <c r="D277" s="13" t="s">
        <v>22</v>
      </c>
      <c r="E277" s="13" t="s">
        <v>168</v>
      </c>
      <c r="F277" s="13">
        <v>40</v>
      </c>
      <c r="G277" s="13" t="s">
        <v>93</v>
      </c>
      <c r="H277" s="14">
        <v>2.38</v>
      </c>
      <c r="I277" s="14">
        <f t="shared" si="4"/>
        <v>95.2</v>
      </c>
    </row>
    <row r="278" ht="26" customHeight="1" spans="1:9">
      <c r="A278" s="12">
        <v>276</v>
      </c>
      <c r="B278" s="13" t="s">
        <v>230</v>
      </c>
      <c r="C278" s="13" t="s">
        <v>21</v>
      </c>
      <c r="D278" s="13" t="s">
        <v>22</v>
      </c>
      <c r="E278" s="13" t="s">
        <v>165</v>
      </c>
      <c r="F278" s="13">
        <v>40</v>
      </c>
      <c r="G278" s="13" t="s">
        <v>93</v>
      </c>
      <c r="H278" s="14">
        <v>0.8</v>
      </c>
      <c r="I278" s="14">
        <f t="shared" si="4"/>
        <v>32</v>
      </c>
    </row>
    <row r="279" ht="26" customHeight="1" spans="1:9">
      <c r="A279" s="12">
        <v>277</v>
      </c>
      <c r="B279" s="13" t="s">
        <v>230</v>
      </c>
      <c r="C279" s="13" t="s">
        <v>21</v>
      </c>
      <c r="D279" s="13" t="s">
        <v>22</v>
      </c>
      <c r="E279" s="13" t="s">
        <v>166</v>
      </c>
      <c r="F279" s="13">
        <v>40</v>
      </c>
      <c r="G279" s="13" t="s">
        <v>93</v>
      </c>
      <c r="H279" s="14">
        <v>0.8</v>
      </c>
      <c r="I279" s="14">
        <f t="shared" si="4"/>
        <v>32</v>
      </c>
    </row>
    <row r="280" ht="26" customHeight="1" spans="1:9">
      <c r="A280" s="12">
        <v>278</v>
      </c>
      <c r="B280" s="13" t="s">
        <v>230</v>
      </c>
      <c r="C280" s="13" t="s">
        <v>21</v>
      </c>
      <c r="D280" s="13" t="s">
        <v>22</v>
      </c>
      <c r="E280" s="13" t="s">
        <v>167</v>
      </c>
      <c r="F280" s="13">
        <v>40</v>
      </c>
      <c r="G280" s="13" t="s">
        <v>93</v>
      </c>
      <c r="H280" s="14">
        <v>1.6</v>
      </c>
      <c r="I280" s="14">
        <f t="shared" si="4"/>
        <v>64</v>
      </c>
    </row>
    <row r="281" ht="26" customHeight="1" spans="1:9">
      <c r="A281" s="12">
        <v>279</v>
      </c>
      <c r="B281" s="13" t="s">
        <v>230</v>
      </c>
      <c r="C281" s="13" t="s">
        <v>21</v>
      </c>
      <c r="D281" s="13" t="s">
        <v>22</v>
      </c>
      <c r="E281" s="13" t="s">
        <v>168</v>
      </c>
      <c r="F281" s="13">
        <v>40</v>
      </c>
      <c r="G281" s="13" t="s">
        <v>93</v>
      </c>
      <c r="H281" s="14">
        <v>2.38</v>
      </c>
      <c r="I281" s="14">
        <f t="shared" si="4"/>
        <v>95.2</v>
      </c>
    </row>
    <row r="282" spans="1:9">
      <c r="A282" s="12">
        <v>280</v>
      </c>
      <c r="B282" s="13" t="s">
        <v>231</v>
      </c>
      <c r="C282" s="13" t="s">
        <v>21</v>
      </c>
      <c r="D282" s="13" t="s">
        <v>22</v>
      </c>
      <c r="E282" s="13" t="s">
        <v>165</v>
      </c>
      <c r="F282" s="13">
        <v>60</v>
      </c>
      <c r="G282" s="13" t="s">
        <v>93</v>
      </c>
      <c r="H282" s="14">
        <v>0.8</v>
      </c>
      <c r="I282" s="14">
        <f t="shared" si="4"/>
        <v>48</v>
      </c>
    </row>
    <row r="283" spans="1:9">
      <c r="A283" s="12">
        <v>281</v>
      </c>
      <c r="B283" s="13" t="s">
        <v>231</v>
      </c>
      <c r="C283" s="13" t="s">
        <v>21</v>
      </c>
      <c r="D283" s="13" t="s">
        <v>22</v>
      </c>
      <c r="E283" s="13" t="s">
        <v>166</v>
      </c>
      <c r="F283" s="13">
        <v>60</v>
      </c>
      <c r="G283" s="13" t="s">
        <v>93</v>
      </c>
      <c r="H283" s="14">
        <v>0.8</v>
      </c>
      <c r="I283" s="14">
        <f t="shared" si="4"/>
        <v>48</v>
      </c>
    </row>
    <row r="284" spans="1:9">
      <c r="A284" s="12">
        <v>282</v>
      </c>
      <c r="B284" s="13" t="s">
        <v>231</v>
      </c>
      <c r="C284" s="13" t="s">
        <v>21</v>
      </c>
      <c r="D284" s="13" t="s">
        <v>22</v>
      </c>
      <c r="E284" s="13" t="s">
        <v>167</v>
      </c>
      <c r="F284" s="13">
        <v>60</v>
      </c>
      <c r="G284" s="13" t="s">
        <v>93</v>
      </c>
      <c r="H284" s="14">
        <v>0.8</v>
      </c>
      <c r="I284" s="14">
        <f t="shared" si="4"/>
        <v>48</v>
      </c>
    </row>
    <row r="285" spans="1:9">
      <c r="A285" s="12">
        <v>283</v>
      </c>
      <c r="B285" s="13" t="s">
        <v>231</v>
      </c>
      <c r="C285" s="13" t="s">
        <v>21</v>
      </c>
      <c r="D285" s="13" t="s">
        <v>22</v>
      </c>
      <c r="E285" s="13" t="s">
        <v>168</v>
      </c>
      <c r="F285" s="13">
        <v>60</v>
      </c>
      <c r="G285" s="13" t="s">
        <v>93</v>
      </c>
      <c r="H285" s="14">
        <v>1.6</v>
      </c>
      <c r="I285" s="14">
        <f t="shared" si="4"/>
        <v>96</v>
      </c>
    </row>
    <row r="286" spans="1:9">
      <c r="A286" s="12">
        <v>284</v>
      </c>
      <c r="B286" s="13" t="s">
        <v>232</v>
      </c>
      <c r="C286" s="13" t="s">
        <v>21</v>
      </c>
      <c r="D286" s="13" t="s">
        <v>22</v>
      </c>
      <c r="E286" s="13" t="s">
        <v>233</v>
      </c>
      <c r="F286" s="13">
        <v>5</v>
      </c>
      <c r="G286" s="13" t="s">
        <v>107</v>
      </c>
      <c r="H286" s="14">
        <v>78.7</v>
      </c>
      <c r="I286" s="14">
        <f t="shared" si="4"/>
        <v>393.5</v>
      </c>
    </row>
    <row r="287" spans="1:9">
      <c r="A287" s="12">
        <v>285</v>
      </c>
      <c r="B287" s="13" t="s">
        <v>232</v>
      </c>
      <c r="C287" s="13" t="s">
        <v>21</v>
      </c>
      <c r="D287" s="13" t="s">
        <v>22</v>
      </c>
      <c r="E287" s="13" t="s">
        <v>234</v>
      </c>
      <c r="F287" s="13">
        <v>5</v>
      </c>
      <c r="G287" s="13" t="s">
        <v>107</v>
      </c>
      <c r="H287" s="14">
        <v>110.5</v>
      </c>
      <c r="I287" s="14">
        <f t="shared" si="4"/>
        <v>552.5</v>
      </c>
    </row>
    <row r="288" spans="1:9">
      <c r="A288" s="12">
        <v>286</v>
      </c>
      <c r="B288" s="13" t="s">
        <v>232</v>
      </c>
      <c r="C288" s="13" t="s">
        <v>21</v>
      </c>
      <c r="D288" s="13" t="s">
        <v>22</v>
      </c>
      <c r="E288" s="13" t="s">
        <v>235</v>
      </c>
      <c r="F288" s="13">
        <v>3</v>
      </c>
      <c r="G288" s="13" t="s">
        <v>107</v>
      </c>
      <c r="H288" s="14">
        <v>112.93</v>
      </c>
      <c r="I288" s="14">
        <f t="shared" si="4"/>
        <v>338.79</v>
      </c>
    </row>
    <row r="289" ht="22.5" spans="1:9">
      <c r="A289" s="12">
        <v>287</v>
      </c>
      <c r="B289" s="13" t="s">
        <v>236</v>
      </c>
      <c r="C289" s="13" t="s">
        <v>21</v>
      </c>
      <c r="D289" s="13" t="s">
        <v>22</v>
      </c>
      <c r="E289" s="13" t="s">
        <v>237</v>
      </c>
      <c r="F289" s="13">
        <v>4</v>
      </c>
      <c r="G289" s="13" t="s">
        <v>107</v>
      </c>
      <c r="H289" s="14">
        <v>62.8</v>
      </c>
      <c r="I289" s="14">
        <f t="shared" si="4"/>
        <v>251.2</v>
      </c>
    </row>
    <row r="290" ht="22.5" spans="1:9">
      <c r="A290" s="12">
        <v>288</v>
      </c>
      <c r="B290" s="13" t="s">
        <v>236</v>
      </c>
      <c r="C290" s="13" t="s">
        <v>21</v>
      </c>
      <c r="D290" s="13" t="s">
        <v>22</v>
      </c>
      <c r="E290" s="13" t="s">
        <v>238</v>
      </c>
      <c r="F290" s="13">
        <v>12</v>
      </c>
      <c r="G290" s="13" t="s">
        <v>107</v>
      </c>
      <c r="H290" s="14">
        <v>120.08</v>
      </c>
      <c r="I290" s="14">
        <f t="shared" si="4"/>
        <v>1440.96</v>
      </c>
    </row>
    <row r="291" ht="22.5" spans="1:9">
      <c r="A291" s="12">
        <v>289</v>
      </c>
      <c r="B291" s="13" t="s">
        <v>236</v>
      </c>
      <c r="C291" s="13" t="s">
        <v>21</v>
      </c>
      <c r="D291" s="13" t="s">
        <v>22</v>
      </c>
      <c r="E291" s="13" t="s">
        <v>239</v>
      </c>
      <c r="F291" s="13">
        <v>6</v>
      </c>
      <c r="G291" s="13" t="s">
        <v>107</v>
      </c>
      <c r="H291" s="14">
        <v>210.7</v>
      </c>
      <c r="I291" s="14">
        <f t="shared" si="4"/>
        <v>1264.2</v>
      </c>
    </row>
    <row r="292" ht="22.5" spans="1:9">
      <c r="A292" s="12">
        <v>290</v>
      </c>
      <c r="B292" s="13" t="s">
        <v>236</v>
      </c>
      <c r="C292" s="13" t="s">
        <v>21</v>
      </c>
      <c r="D292" s="13" t="s">
        <v>22</v>
      </c>
      <c r="E292" s="13" t="s">
        <v>240</v>
      </c>
      <c r="F292" s="13">
        <v>6</v>
      </c>
      <c r="G292" s="13" t="s">
        <v>107</v>
      </c>
      <c r="H292" s="14">
        <v>255.24</v>
      </c>
      <c r="I292" s="14">
        <f t="shared" si="4"/>
        <v>1531.44</v>
      </c>
    </row>
    <row r="293" ht="22.5" spans="1:9">
      <c r="A293" s="12">
        <v>291</v>
      </c>
      <c r="B293" s="13" t="s">
        <v>241</v>
      </c>
      <c r="C293" s="13" t="s">
        <v>21</v>
      </c>
      <c r="D293" s="13" t="s">
        <v>22</v>
      </c>
      <c r="E293" s="13" t="s">
        <v>242</v>
      </c>
      <c r="F293" s="13">
        <v>2</v>
      </c>
      <c r="G293" s="13" t="s">
        <v>207</v>
      </c>
      <c r="H293" s="14">
        <v>41.44</v>
      </c>
      <c r="I293" s="14">
        <f t="shared" si="4"/>
        <v>82.88</v>
      </c>
    </row>
    <row r="294" ht="22.5" spans="1:9">
      <c r="A294" s="12">
        <v>292</v>
      </c>
      <c r="B294" s="13" t="s">
        <v>241</v>
      </c>
      <c r="C294" s="13" t="s">
        <v>21</v>
      </c>
      <c r="D294" s="13" t="s">
        <v>22</v>
      </c>
      <c r="E294" s="13" t="s">
        <v>243</v>
      </c>
      <c r="F294" s="13">
        <v>12</v>
      </c>
      <c r="G294" s="13" t="s">
        <v>207</v>
      </c>
      <c r="H294" s="14">
        <v>78.7</v>
      </c>
      <c r="I294" s="14">
        <f t="shared" si="4"/>
        <v>944.4</v>
      </c>
    </row>
    <row r="295" ht="22.5" spans="1:9">
      <c r="A295" s="12">
        <v>293</v>
      </c>
      <c r="B295" s="13" t="s">
        <v>241</v>
      </c>
      <c r="C295" s="13" t="s">
        <v>21</v>
      </c>
      <c r="D295" s="13" t="s">
        <v>22</v>
      </c>
      <c r="E295" s="13" t="s">
        <v>244</v>
      </c>
      <c r="F295" s="13">
        <v>6</v>
      </c>
      <c r="G295" s="13" t="s">
        <v>207</v>
      </c>
      <c r="H295" s="14">
        <v>120.85</v>
      </c>
      <c r="I295" s="14">
        <f t="shared" si="4"/>
        <v>725.1</v>
      </c>
    </row>
    <row r="296" ht="22.5" spans="1:9">
      <c r="A296" s="12">
        <v>294</v>
      </c>
      <c r="B296" s="13" t="s">
        <v>241</v>
      </c>
      <c r="C296" s="13" t="s">
        <v>21</v>
      </c>
      <c r="D296" s="13" t="s">
        <v>22</v>
      </c>
      <c r="E296" s="13" t="s">
        <v>245</v>
      </c>
      <c r="F296" s="13">
        <v>6</v>
      </c>
      <c r="G296" s="13" t="s">
        <v>207</v>
      </c>
      <c r="H296" s="14">
        <v>162.19</v>
      </c>
      <c r="I296" s="14">
        <f t="shared" si="4"/>
        <v>973.14</v>
      </c>
    </row>
    <row r="297" ht="22.5" spans="1:9">
      <c r="A297" s="12">
        <v>295</v>
      </c>
      <c r="B297" s="13" t="s">
        <v>246</v>
      </c>
      <c r="C297" s="13" t="s">
        <v>21</v>
      </c>
      <c r="D297" s="13" t="s">
        <v>22</v>
      </c>
      <c r="E297" s="13" t="s">
        <v>99</v>
      </c>
      <c r="F297" s="13">
        <v>6</v>
      </c>
      <c r="G297" s="13" t="s">
        <v>207</v>
      </c>
      <c r="H297" s="14">
        <v>104.17</v>
      </c>
      <c r="I297" s="14">
        <f t="shared" si="4"/>
        <v>625.02</v>
      </c>
    </row>
    <row r="298" ht="22.5" spans="1:9">
      <c r="A298" s="12">
        <v>296</v>
      </c>
      <c r="B298" s="13" t="s">
        <v>246</v>
      </c>
      <c r="C298" s="13" t="s">
        <v>21</v>
      </c>
      <c r="D298" s="13" t="s">
        <v>22</v>
      </c>
      <c r="E298" s="13" t="s">
        <v>247</v>
      </c>
      <c r="F298" s="13">
        <v>6</v>
      </c>
      <c r="G298" s="13" t="s">
        <v>207</v>
      </c>
      <c r="H298" s="14">
        <v>149.48</v>
      </c>
      <c r="I298" s="14">
        <f t="shared" si="4"/>
        <v>896.88</v>
      </c>
    </row>
    <row r="299" ht="22.5" spans="1:9">
      <c r="A299" s="12">
        <v>297</v>
      </c>
      <c r="B299" s="13" t="s">
        <v>246</v>
      </c>
      <c r="C299" s="13" t="s">
        <v>21</v>
      </c>
      <c r="D299" s="13" t="s">
        <v>22</v>
      </c>
      <c r="E299" s="13" t="s">
        <v>248</v>
      </c>
      <c r="F299" s="13">
        <v>2</v>
      </c>
      <c r="G299" s="13" t="s">
        <v>207</v>
      </c>
      <c r="H299" s="14">
        <v>205.91</v>
      </c>
      <c r="I299" s="14">
        <f t="shared" si="4"/>
        <v>411.82</v>
      </c>
    </row>
    <row r="300" ht="22.5" spans="1:9">
      <c r="A300" s="12">
        <v>298</v>
      </c>
      <c r="B300" s="13" t="s">
        <v>246</v>
      </c>
      <c r="C300" s="13" t="s">
        <v>21</v>
      </c>
      <c r="D300" s="13" t="s">
        <v>22</v>
      </c>
      <c r="E300" s="13" t="s">
        <v>249</v>
      </c>
      <c r="F300" s="13">
        <v>2</v>
      </c>
      <c r="G300" s="13" t="s">
        <v>207</v>
      </c>
      <c r="H300" s="14">
        <v>313.26</v>
      </c>
      <c r="I300" s="14">
        <f t="shared" si="4"/>
        <v>626.52</v>
      </c>
    </row>
    <row r="301" spans="1:9">
      <c r="A301" s="12">
        <v>299</v>
      </c>
      <c r="B301" s="13" t="s">
        <v>250</v>
      </c>
      <c r="C301" s="13" t="s">
        <v>21</v>
      </c>
      <c r="D301" s="13" t="s">
        <v>22</v>
      </c>
      <c r="E301" s="13" t="s">
        <v>251</v>
      </c>
      <c r="F301" s="13">
        <v>80</v>
      </c>
      <c r="G301" s="13" t="s">
        <v>114</v>
      </c>
      <c r="H301" s="14">
        <v>8.75</v>
      </c>
      <c r="I301" s="14">
        <f t="shared" si="4"/>
        <v>700</v>
      </c>
    </row>
    <row r="302" spans="1:9">
      <c r="A302" s="12">
        <v>300</v>
      </c>
      <c r="B302" s="13" t="s">
        <v>250</v>
      </c>
      <c r="C302" s="13" t="s">
        <v>21</v>
      </c>
      <c r="D302" s="13" t="s">
        <v>22</v>
      </c>
      <c r="E302" s="13" t="s">
        <v>252</v>
      </c>
      <c r="F302" s="13">
        <v>80</v>
      </c>
      <c r="G302" s="13" t="s">
        <v>114</v>
      </c>
      <c r="H302" s="14">
        <v>13.53</v>
      </c>
      <c r="I302" s="14">
        <f t="shared" si="4"/>
        <v>1082.4</v>
      </c>
    </row>
    <row r="303" spans="1:9">
      <c r="A303" s="12">
        <v>301</v>
      </c>
      <c r="B303" s="13" t="s">
        <v>250</v>
      </c>
      <c r="C303" s="13" t="s">
        <v>21</v>
      </c>
      <c r="D303" s="13" t="s">
        <v>22</v>
      </c>
      <c r="E303" s="13" t="s">
        <v>253</v>
      </c>
      <c r="F303" s="13">
        <v>80</v>
      </c>
      <c r="G303" s="13" t="s">
        <v>114</v>
      </c>
      <c r="H303" s="14">
        <v>16.71</v>
      </c>
      <c r="I303" s="14">
        <f t="shared" si="4"/>
        <v>1336.8</v>
      </c>
    </row>
    <row r="304" spans="1:9">
      <c r="A304" s="12">
        <v>302</v>
      </c>
      <c r="B304" s="13" t="s">
        <v>250</v>
      </c>
      <c r="C304" s="13" t="s">
        <v>21</v>
      </c>
      <c r="D304" s="13" t="s">
        <v>22</v>
      </c>
      <c r="E304" s="13" t="s">
        <v>254</v>
      </c>
      <c r="F304" s="13">
        <v>80</v>
      </c>
      <c r="G304" s="13" t="s">
        <v>114</v>
      </c>
      <c r="H304" s="14">
        <v>29.31</v>
      </c>
      <c r="I304" s="14">
        <f t="shared" si="4"/>
        <v>2344.8</v>
      </c>
    </row>
    <row r="305" spans="1:9">
      <c r="A305" s="12">
        <v>303</v>
      </c>
      <c r="B305" s="13" t="s">
        <v>250</v>
      </c>
      <c r="C305" s="13" t="s">
        <v>21</v>
      </c>
      <c r="D305" s="13" t="s">
        <v>22</v>
      </c>
      <c r="E305" s="13" t="s">
        <v>255</v>
      </c>
      <c r="F305" s="13">
        <v>80</v>
      </c>
      <c r="G305" s="13" t="s">
        <v>114</v>
      </c>
      <c r="H305" s="14">
        <v>39.76</v>
      </c>
      <c r="I305" s="14">
        <f t="shared" si="4"/>
        <v>3180.8</v>
      </c>
    </row>
    <row r="306" spans="1:9">
      <c r="A306" s="12">
        <v>304</v>
      </c>
      <c r="B306" s="13" t="s">
        <v>256</v>
      </c>
      <c r="C306" s="13" t="s">
        <v>21</v>
      </c>
      <c r="D306" s="13" t="s">
        <v>22</v>
      </c>
      <c r="E306" s="13" t="s">
        <v>257</v>
      </c>
      <c r="F306" s="13">
        <v>100</v>
      </c>
      <c r="G306" s="13" t="s">
        <v>114</v>
      </c>
      <c r="H306" s="14">
        <v>10.33</v>
      </c>
      <c r="I306" s="14">
        <f t="shared" si="4"/>
        <v>1033</v>
      </c>
    </row>
    <row r="307" spans="1:9">
      <c r="A307" s="12">
        <v>305</v>
      </c>
      <c r="B307" s="13" t="s">
        <v>256</v>
      </c>
      <c r="C307" s="13" t="s">
        <v>21</v>
      </c>
      <c r="D307" s="13" t="s">
        <v>22</v>
      </c>
      <c r="E307" s="13" t="s">
        <v>258</v>
      </c>
      <c r="F307" s="13">
        <v>100</v>
      </c>
      <c r="G307" s="13" t="s">
        <v>114</v>
      </c>
      <c r="H307" s="14">
        <v>14.34</v>
      </c>
      <c r="I307" s="14">
        <f t="shared" si="4"/>
        <v>1434</v>
      </c>
    </row>
    <row r="308" spans="1:9">
      <c r="A308" s="12">
        <v>306</v>
      </c>
      <c r="B308" s="13" t="s">
        <v>256</v>
      </c>
      <c r="C308" s="13" t="s">
        <v>21</v>
      </c>
      <c r="D308" s="13" t="s">
        <v>22</v>
      </c>
      <c r="E308" s="13" t="s">
        <v>242</v>
      </c>
      <c r="F308" s="13">
        <v>50</v>
      </c>
      <c r="G308" s="13" t="s">
        <v>114</v>
      </c>
      <c r="H308" s="14">
        <v>16.71</v>
      </c>
      <c r="I308" s="14">
        <f t="shared" si="4"/>
        <v>835.5</v>
      </c>
    </row>
    <row r="309" spans="1:9">
      <c r="A309" s="12">
        <v>307</v>
      </c>
      <c r="B309" s="13" t="s">
        <v>256</v>
      </c>
      <c r="C309" s="13" t="s">
        <v>21</v>
      </c>
      <c r="D309" s="13" t="s">
        <v>22</v>
      </c>
      <c r="E309" s="13" t="s">
        <v>259</v>
      </c>
      <c r="F309" s="13">
        <v>50</v>
      </c>
      <c r="G309" s="13" t="s">
        <v>114</v>
      </c>
      <c r="H309" s="14">
        <v>23.86</v>
      </c>
      <c r="I309" s="14">
        <f t="shared" si="4"/>
        <v>1193</v>
      </c>
    </row>
    <row r="310" spans="1:9">
      <c r="A310" s="12">
        <v>308</v>
      </c>
      <c r="B310" s="13" t="s">
        <v>260</v>
      </c>
      <c r="C310" s="13" t="s">
        <v>21</v>
      </c>
      <c r="D310" s="13" t="s">
        <v>22</v>
      </c>
      <c r="E310" s="13" t="s">
        <v>261</v>
      </c>
      <c r="F310" s="13">
        <v>100</v>
      </c>
      <c r="G310" s="13" t="s">
        <v>114</v>
      </c>
      <c r="H310" s="14">
        <v>1.59</v>
      </c>
      <c r="I310" s="14">
        <f t="shared" si="4"/>
        <v>159</v>
      </c>
    </row>
    <row r="311" spans="1:9">
      <c r="A311" s="12">
        <v>309</v>
      </c>
      <c r="B311" s="13" t="s">
        <v>260</v>
      </c>
      <c r="C311" s="13" t="s">
        <v>21</v>
      </c>
      <c r="D311" s="13" t="s">
        <v>22</v>
      </c>
      <c r="E311" s="13" t="s">
        <v>262</v>
      </c>
      <c r="F311" s="13">
        <v>550</v>
      </c>
      <c r="G311" s="13" t="s">
        <v>114</v>
      </c>
      <c r="H311" s="14">
        <v>2.27</v>
      </c>
      <c r="I311" s="14">
        <f t="shared" si="4"/>
        <v>1248.5</v>
      </c>
    </row>
    <row r="312" spans="1:9">
      <c r="A312" s="12">
        <v>310</v>
      </c>
      <c r="B312" s="13" t="s">
        <v>260</v>
      </c>
      <c r="C312" s="13" t="s">
        <v>21</v>
      </c>
      <c r="D312" s="13" t="s">
        <v>22</v>
      </c>
      <c r="E312" s="13" t="s">
        <v>263</v>
      </c>
      <c r="F312" s="13">
        <v>100</v>
      </c>
      <c r="G312" s="13" t="s">
        <v>114</v>
      </c>
      <c r="H312" s="14">
        <v>2.38</v>
      </c>
      <c r="I312" s="14">
        <f t="shared" si="4"/>
        <v>238</v>
      </c>
    </row>
    <row r="313" spans="1:9">
      <c r="A313" s="12">
        <v>311</v>
      </c>
      <c r="B313" s="13" t="s">
        <v>264</v>
      </c>
      <c r="C313" s="13" t="s">
        <v>21</v>
      </c>
      <c r="D313" s="13" t="s">
        <v>22</v>
      </c>
      <c r="E313" s="13" t="s">
        <v>265</v>
      </c>
      <c r="F313" s="13">
        <v>6</v>
      </c>
      <c r="G313" s="13" t="s">
        <v>266</v>
      </c>
      <c r="H313" s="14">
        <v>7.15</v>
      </c>
      <c r="I313" s="14">
        <f t="shared" si="4"/>
        <v>42.9</v>
      </c>
    </row>
    <row r="314" spans="1:9">
      <c r="A314" s="12">
        <v>312</v>
      </c>
      <c r="B314" s="13" t="s">
        <v>264</v>
      </c>
      <c r="C314" s="13" t="s">
        <v>21</v>
      </c>
      <c r="D314" s="13" t="s">
        <v>22</v>
      </c>
      <c r="E314" s="13" t="s">
        <v>267</v>
      </c>
      <c r="F314" s="13">
        <v>15</v>
      </c>
      <c r="G314" s="13" t="s">
        <v>266</v>
      </c>
      <c r="H314" s="14">
        <v>9.57</v>
      </c>
      <c r="I314" s="14">
        <f t="shared" si="4"/>
        <v>143.55</v>
      </c>
    </row>
    <row r="315" spans="1:9">
      <c r="A315" s="12">
        <v>313</v>
      </c>
      <c r="B315" s="13" t="s">
        <v>264</v>
      </c>
      <c r="C315" s="13" t="s">
        <v>21</v>
      </c>
      <c r="D315" s="13" t="s">
        <v>22</v>
      </c>
      <c r="E315" s="13" t="s">
        <v>268</v>
      </c>
      <c r="F315" s="13">
        <v>15</v>
      </c>
      <c r="G315" s="13" t="s">
        <v>266</v>
      </c>
      <c r="H315" s="14">
        <v>11.13</v>
      </c>
      <c r="I315" s="14">
        <f t="shared" si="4"/>
        <v>166.95</v>
      </c>
    </row>
    <row r="316" ht="26" customHeight="1" spans="1:9">
      <c r="A316" s="12">
        <v>314</v>
      </c>
      <c r="B316" s="13" t="s">
        <v>269</v>
      </c>
      <c r="C316" s="13" t="s">
        <v>21</v>
      </c>
      <c r="D316" s="13" t="s">
        <v>22</v>
      </c>
      <c r="E316" s="13" t="s">
        <v>265</v>
      </c>
      <c r="F316" s="13">
        <v>15</v>
      </c>
      <c r="G316" s="13" t="s">
        <v>266</v>
      </c>
      <c r="H316" s="14">
        <v>10.11</v>
      </c>
      <c r="I316" s="14">
        <f t="shared" si="4"/>
        <v>151.65</v>
      </c>
    </row>
    <row r="317" ht="26" customHeight="1" spans="1:9">
      <c r="A317" s="12">
        <v>315</v>
      </c>
      <c r="B317" s="13" t="s">
        <v>269</v>
      </c>
      <c r="C317" s="13" t="s">
        <v>21</v>
      </c>
      <c r="D317" s="13" t="s">
        <v>22</v>
      </c>
      <c r="E317" s="13" t="s">
        <v>267</v>
      </c>
      <c r="F317" s="13">
        <v>15</v>
      </c>
      <c r="G317" s="13" t="s">
        <v>266</v>
      </c>
      <c r="H317" s="14">
        <v>11.13</v>
      </c>
      <c r="I317" s="14">
        <f t="shared" si="4"/>
        <v>166.95</v>
      </c>
    </row>
    <row r="318" ht="26" customHeight="1" spans="1:9">
      <c r="A318" s="12">
        <v>316</v>
      </c>
      <c r="B318" s="13" t="s">
        <v>269</v>
      </c>
      <c r="C318" s="13" t="s">
        <v>21</v>
      </c>
      <c r="D318" s="13" t="s">
        <v>22</v>
      </c>
      <c r="E318" s="13" t="s">
        <v>268</v>
      </c>
      <c r="F318" s="13">
        <v>15</v>
      </c>
      <c r="G318" s="13" t="s">
        <v>266</v>
      </c>
      <c r="H318" s="14">
        <v>15.09</v>
      </c>
      <c r="I318" s="14">
        <f t="shared" si="4"/>
        <v>226.35</v>
      </c>
    </row>
    <row r="319" spans="1:9">
      <c r="A319" s="12">
        <v>317</v>
      </c>
      <c r="B319" s="13" t="s">
        <v>270</v>
      </c>
      <c r="C319" s="13" t="s">
        <v>21</v>
      </c>
      <c r="D319" s="13" t="s">
        <v>22</v>
      </c>
      <c r="E319" s="13" t="s">
        <v>271</v>
      </c>
      <c r="F319" s="13">
        <v>15</v>
      </c>
      <c r="G319" s="13" t="s">
        <v>272</v>
      </c>
      <c r="H319" s="14">
        <v>5.66</v>
      </c>
      <c r="I319" s="14">
        <f t="shared" si="4"/>
        <v>84.9</v>
      </c>
    </row>
    <row r="320" spans="1:9">
      <c r="A320" s="12">
        <v>318</v>
      </c>
      <c r="B320" s="13" t="s">
        <v>270</v>
      </c>
      <c r="C320" s="13" t="s">
        <v>21</v>
      </c>
      <c r="D320" s="13" t="s">
        <v>22</v>
      </c>
      <c r="E320" s="13" t="s">
        <v>273</v>
      </c>
      <c r="F320" s="13">
        <v>15</v>
      </c>
      <c r="G320" s="13" t="s">
        <v>272</v>
      </c>
      <c r="H320" s="14">
        <v>7.96</v>
      </c>
      <c r="I320" s="14">
        <f t="shared" si="4"/>
        <v>119.4</v>
      </c>
    </row>
    <row r="321" spans="1:9">
      <c r="A321" s="12">
        <v>319</v>
      </c>
      <c r="B321" s="13" t="s">
        <v>270</v>
      </c>
      <c r="C321" s="13" t="s">
        <v>21</v>
      </c>
      <c r="D321" s="13" t="s">
        <v>22</v>
      </c>
      <c r="E321" s="13" t="s">
        <v>274</v>
      </c>
      <c r="F321" s="13">
        <v>15</v>
      </c>
      <c r="G321" s="13" t="s">
        <v>272</v>
      </c>
      <c r="H321" s="14">
        <v>8.76</v>
      </c>
      <c r="I321" s="14">
        <f t="shared" si="4"/>
        <v>131.4</v>
      </c>
    </row>
    <row r="322" spans="1:9">
      <c r="A322" s="12">
        <v>320</v>
      </c>
      <c r="B322" s="13" t="s">
        <v>275</v>
      </c>
      <c r="C322" s="13" t="s">
        <v>21</v>
      </c>
      <c r="D322" s="13" t="s">
        <v>22</v>
      </c>
      <c r="E322" s="13" t="s">
        <v>276</v>
      </c>
      <c r="F322" s="13">
        <v>7</v>
      </c>
      <c r="G322" s="13" t="s">
        <v>24</v>
      </c>
      <c r="H322" s="14">
        <v>173.36</v>
      </c>
      <c r="I322" s="14">
        <f t="shared" si="4"/>
        <v>1213.52</v>
      </c>
    </row>
    <row r="323" spans="1:9">
      <c r="A323" s="12">
        <v>321</v>
      </c>
      <c r="B323" s="13" t="s">
        <v>277</v>
      </c>
      <c r="C323" s="13" t="s">
        <v>21</v>
      </c>
      <c r="D323" s="13" t="s">
        <v>22</v>
      </c>
      <c r="E323" s="13" t="s">
        <v>278</v>
      </c>
      <c r="F323" s="13">
        <v>1</v>
      </c>
      <c r="G323" s="13" t="s">
        <v>107</v>
      </c>
      <c r="H323" s="14">
        <v>85.12</v>
      </c>
      <c r="I323" s="14">
        <f t="shared" si="4"/>
        <v>85.12</v>
      </c>
    </row>
    <row r="324" spans="1:9">
      <c r="A324" s="12">
        <v>322</v>
      </c>
      <c r="B324" s="13" t="s">
        <v>277</v>
      </c>
      <c r="C324" s="13" t="s">
        <v>21</v>
      </c>
      <c r="D324" s="13" t="s">
        <v>22</v>
      </c>
      <c r="E324" s="13" t="s">
        <v>279</v>
      </c>
      <c r="F324" s="13">
        <v>1</v>
      </c>
      <c r="G324" s="13" t="s">
        <v>107</v>
      </c>
      <c r="H324" s="14">
        <v>91.35</v>
      </c>
      <c r="I324" s="14">
        <f t="shared" ref="I324:I387" si="5">H324*F324</f>
        <v>91.35</v>
      </c>
    </row>
    <row r="325" spans="1:9">
      <c r="A325" s="12">
        <v>323</v>
      </c>
      <c r="B325" s="13" t="s">
        <v>277</v>
      </c>
      <c r="C325" s="13" t="s">
        <v>21</v>
      </c>
      <c r="D325" s="13" t="s">
        <v>22</v>
      </c>
      <c r="E325" s="13" t="s">
        <v>280</v>
      </c>
      <c r="F325" s="13">
        <v>1</v>
      </c>
      <c r="G325" s="13" t="s">
        <v>107</v>
      </c>
      <c r="H325" s="14">
        <v>81.36</v>
      </c>
      <c r="I325" s="14">
        <f t="shared" si="5"/>
        <v>81.36</v>
      </c>
    </row>
    <row r="326" spans="1:9">
      <c r="A326" s="12">
        <v>324</v>
      </c>
      <c r="B326" s="13" t="s">
        <v>277</v>
      </c>
      <c r="C326" s="13" t="s">
        <v>21</v>
      </c>
      <c r="D326" s="13" t="s">
        <v>22</v>
      </c>
      <c r="E326" s="13" t="s">
        <v>281</v>
      </c>
      <c r="F326" s="13">
        <v>1</v>
      </c>
      <c r="G326" s="13" t="s">
        <v>107</v>
      </c>
      <c r="H326" s="14">
        <v>108.94</v>
      </c>
      <c r="I326" s="14">
        <f t="shared" si="5"/>
        <v>108.94</v>
      </c>
    </row>
    <row r="327" spans="1:9">
      <c r="A327" s="12">
        <v>325</v>
      </c>
      <c r="B327" s="13" t="s">
        <v>277</v>
      </c>
      <c r="C327" s="13" t="s">
        <v>21</v>
      </c>
      <c r="D327" s="13" t="s">
        <v>22</v>
      </c>
      <c r="E327" s="13" t="s">
        <v>282</v>
      </c>
      <c r="F327" s="13">
        <v>1</v>
      </c>
      <c r="G327" s="13" t="s">
        <v>107</v>
      </c>
      <c r="H327" s="14">
        <v>119.26</v>
      </c>
      <c r="I327" s="14">
        <f t="shared" si="5"/>
        <v>119.26</v>
      </c>
    </row>
    <row r="328" spans="1:9">
      <c r="A328" s="12">
        <v>326</v>
      </c>
      <c r="B328" s="13" t="s">
        <v>277</v>
      </c>
      <c r="C328" s="13" t="s">
        <v>21</v>
      </c>
      <c r="D328" s="13" t="s">
        <v>22</v>
      </c>
      <c r="E328" s="13" t="s">
        <v>283</v>
      </c>
      <c r="F328" s="13">
        <v>1</v>
      </c>
      <c r="G328" s="13" t="s">
        <v>107</v>
      </c>
      <c r="H328" s="14">
        <v>135.98</v>
      </c>
      <c r="I328" s="14">
        <f t="shared" si="5"/>
        <v>135.98</v>
      </c>
    </row>
    <row r="329" spans="1:9">
      <c r="A329" s="12">
        <v>327</v>
      </c>
      <c r="B329" s="13" t="s">
        <v>284</v>
      </c>
      <c r="C329" s="13" t="s">
        <v>21</v>
      </c>
      <c r="D329" s="13" t="s">
        <v>22</v>
      </c>
      <c r="E329" s="13" t="s">
        <v>285</v>
      </c>
      <c r="F329" s="13">
        <v>30</v>
      </c>
      <c r="G329" s="13" t="s">
        <v>286</v>
      </c>
      <c r="H329" s="14">
        <v>45.49</v>
      </c>
      <c r="I329" s="14">
        <f t="shared" si="5"/>
        <v>1364.7</v>
      </c>
    </row>
    <row r="330" spans="1:9">
      <c r="A330" s="12">
        <v>328</v>
      </c>
      <c r="B330" s="13" t="s">
        <v>287</v>
      </c>
      <c r="C330" s="13" t="s">
        <v>21</v>
      </c>
      <c r="D330" s="13" t="s">
        <v>22</v>
      </c>
      <c r="E330" s="13" t="s">
        <v>288</v>
      </c>
      <c r="F330" s="13">
        <v>40</v>
      </c>
      <c r="G330" s="13" t="s">
        <v>289</v>
      </c>
      <c r="H330" s="14">
        <v>11.94</v>
      </c>
      <c r="I330" s="14">
        <f t="shared" si="5"/>
        <v>477.6</v>
      </c>
    </row>
    <row r="331" ht="22.5" spans="1:9">
      <c r="A331" s="12">
        <v>329</v>
      </c>
      <c r="B331" s="13" t="s">
        <v>290</v>
      </c>
      <c r="C331" s="13" t="s">
        <v>21</v>
      </c>
      <c r="D331" s="13" t="s">
        <v>22</v>
      </c>
      <c r="E331" s="13" t="s">
        <v>291</v>
      </c>
      <c r="F331" s="13">
        <v>10</v>
      </c>
      <c r="G331" s="13" t="s">
        <v>286</v>
      </c>
      <c r="H331" s="14">
        <v>30.99</v>
      </c>
      <c r="I331" s="14">
        <f t="shared" si="5"/>
        <v>309.9</v>
      </c>
    </row>
    <row r="332" ht="22.5" spans="1:9">
      <c r="A332" s="12">
        <v>330</v>
      </c>
      <c r="B332" s="13" t="s">
        <v>292</v>
      </c>
      <c r="C332" s="13" t="s">
        <v>21</v>
      </c>
      <c r="D332" s="13" t="s">
        <v>293</v>
      </c>
      <c r="E332" s="13" t="s">
        <v>294</v>
      </c>
      <c r="F332" s="13">
        <v>40</v>
      </c>
      <c r="G332" s="13" t="s">
        <v>286</v>
      </c>
      <c r="H332" s="14">
        <v>10.33</v>
      </c>
      <c r="I332" s="14">
        <f t="shared" si="5"/>
        <v>413.2</v>
      </c>
    </row>
    <row r="333" spans="1:9">
      <c r="A333" s="12">
        <v>331</v>
      </c>
      <c r="B333" s="13" t="s">
        <v>295</v>
      </c>
      <c r="C333" s="13" t="s">
        <v>21</v>
      </c>
      <c r="D333" s="13" t="s">
        <v>22</v>
      </c>
      <c r="E333" s="13" t="s">
        <v>296</v>
      </c>
      <c r="F333" s="13">
        <v>10</v>
      </c>
      <c r="G333" s="13" t="s">
        <v>289</v>
      </c>
      <c r="H333" s="14">
        <v>148.68</v>
      </c>
      <c r="I333" s="14">
        <f t="shared" si="5"/>
        <v>1486.8</v>
      </c>
    </row>
    <row r="334" ht="22.5" spans="1:9">
      <c r="A334" s="12">
        <v>332</v>
      </c>
      <c r="B334" s="13" t="s">
        <v>297</v>
      </c>
      <c r="C334" s="13" t="s">
        <v>21</v>
      </c>
      <c r="D334" s="13" t="s">
        <v>298</v>
      </c>
      <c r="E334" s="13" t="s">
        <v>299</v>
      </c>
      <c r="F334" s="13">
        <v>5</v>
      </c>
      <c r="G334" s="13" t="s">
        <v>300</v>
      </c>
      <c r="H334" s="14">
        <v>31.84</v>
      </c>
      <c r="I334" s="14">
        <f t="shared" si="5"/>
        <v>159.2</v>
      </c>
    </row>
    <row r="335" spans="1:9">
      <c r="A335" s="12">
        <v>333</v>
      </c>
      <c r="B335" s="13" t="s">
        <v>301</v>
      </c>
      <c r="C335" s="13" t="s">
        <v>21</v>
      </c>
      <c r="D335" s="13" t="s">
        <v>22</v>
      </c>
      <c r="E335" s="13" t="s">
        <v>302</v>
      </c>
      <c r="F335" s="13">
        <v>20</v>
      </c>
      <c r="G335" s="13" t="s">
        <v>286</v>
      </c>
      <c r="H335" s="14">
        <v>3.18</v>
      </c>
      <c r="I335" s="14">
        <f t="shared" si="5"/>
        <v>63.6</v>
      </c>
    </row>
    <row r="336" spans="1:9">
      <c r="A336" s="12">
        <v>334</v>
      </c>
      <c r="B336" s="13" t="s">
        <v>303</v>
      </c>
      <c r="C336" s="13" t="s">
        <v>21</v>
      </c>
      <c r="D336" s="13" t="s">
        <v>22</v>
      </c>
      <c r="E336" s="13" t="s">
        <v>304</v>
      </c>
      <c r="F336" s="13">
        <v>25</v>
      </c>
      <c r="G336" s="13" t="s">
        <v>300</v>
      </c>
      <c r="H336" s="14">
        <v>23.06</v>
      </c>
      <c r="I336" s="14">
        <f t="shared" si="5"/>
        <v>576.5</v>
      </c>
    </row>
    <row r="337" spans="1:9">
      <c r="A337" s="12">
        <v>335</v>
      </c>
      <c r="B337" s="13" t="s">
        <v>303</v>
      </c>
      <c r="C337" s="13" t="s">
        <v>21</v>
      </c>
      <c r="D337" s="13" t="s">
        <v>22</v>
      </c>
      <c r="E337" s="13" t="s">
        <v>305</v>
      </c>
      <c r="F337" s="13">
        <v>35</v>
      </c>
      <c r="G337" s="13" t="s">
        <v>300</v>
      </c>
      <c r="H337" s="14">
        <v>7.15</v>
      </c>
      <c r="I337" s="14">
        <f t="shared" si="5"/>
        <v>250.25</v>
      </c>
    </row>
    <row r="338" spans="1:9">
      <c r="A338" s="12">
        <v>336</v>
      </c>
      <c r="B338" s="13" t="s">
        <v>306</v>
      </c>
      <c r="C338" s="13" t="s">
        <v>21</v>
      </c>
      <c r="D338" s="13" t="s">
        <v>22</v>
      </c>
      <c r="E338" s="13" t="s">
        <v>307</v>
      </c>
      <c r="F338" s="13">
        <v>30</v>
      </c>
      <c r="G338" s="13" t="s">
        <v>286</v>
      </c>
      <c r="H338" s="14">
        <v>6.36</v>
      </c>
      <c r="I338" s="14">
        <f t="shared" si="5"/>
        <v>190.8</v>
      </c>
    </row>
    <row r="339" ht="22.5" spans="1:9">
      <c r="A339" s="12">
        <v>337</v>
      </c>
      <c r="B339" s="13" t="s">
        <v>308</v>
      </c>
      <c r="C339" s="13" t="s">
        <v>21</v>
      </c>
      <c r="D339" s="13" t="s">
        <v>298</v>
      </c>
      <c r="E339" s="13" t="s">
        <v>309</v>
      </c>
      <c r="F339" s="13">
        <v>20</v>
      </c>
      <c r="G339" s="13" t="s">
        <v>286</v>
      </c>
      <c r="H339" s="14">
        <v>108.13</v>
      </c>
      <c r="I339" s="14">
        <f t="shared" si="5"/>
        <v>2162.6</v>
      </c>
    </row>
    <row r="340" ht="22.5" spans="1:9">
      <c r="A340" s="12">
        <v>338</v>
      </c>
      <c r="B340" s="13" t="s">
        <v>310</v>
      </c>
      <c r="C340" s="13" t="s">
        <v>21</v>
      </c>
      <c r="D340" s="13" t="s">
        <v>311</v>
      </c>
      <c r="E340" s="13" t="s">
        <v>312</v>
      </c>
      <c r="F340" s="13">
        <v>20</v>
      </c>
      <c r="G340" s="13" t="s">
        <v>300</v>
      </c>
      <c r="H340" s="14">
        <v>45.49</v>
      </c>
      <c r="I340" s="14">
        <f t="shared" si="5"/>
        <v>909.8</v>
      </c>
    </row>
    <row r="341" spans="1:9">
      <c r="A341" s="12">
        <v>339</v>
      </c>
      <c r="B341" s="13" t="s">
        <v>313</v>
      </c>
      <c r="C341" s="13" t="s">
        <v>21</v>
      </c>
      <c r="D341" s="13" t="s">
        <v>314</v>
      </c>
      <c r="E341" s="13" t="s">
        <v>315</v>
      </c>
      <c r="F341" s="13">
        <v>20</v>
      </c>
      <c r="G341" s="13" t="s">
        <v>286</v>
      </c>
      <c r="H341" s="14">
        <v>70.76</v>
      </c>
      <c r="I341" s="14">
        <f t="shared" si="5"/>
        <v>1415.2</v>
      </c>
    </row>
    <row r="342" spans="1:9">
      <c r="A342" s="12">
        <v>340</v>
      </c>
      <c r="B342" s="13" t="s">
        <v>316</v>
      </c>
      <c r="C342" s="13" t="s">
        <v>21</v>
      </c>
      <c r="D342" s="13" t="s">
        <v>317</v>
      </c>
      <c r="E342" s="13" t="s">
        <v>318</v>
      </c>
      <c r="F342" s="13">
        <v>20</v>
      </c>
      <c r="G342" s="13" t="s">
        <v>319</v>
      </c>
      <c r="H342" s="14">
        <v>148.58</v>
      </c>
      <c r="I342" s="14">
        <f t="shared" si="5"/>
        <v>2971.6</v>
      </c>
    </row>
    <row r="343" spans="1:9">
      <c r="A343" s="12">
        <v>341</v>
      </c>
      <c r="B343" s="13" t="s">
        <v>320</v>
      </c>
      <c r="C343" s="13" t="s">
        <v>21</v>
      </c>
      <c r="D343" s="13" t="s">
        <v>22</v>
      </c>
      <c r="E343" s="13" t="s">
        <v>321</v>
      </c>
      <c r="F343" s="13">
        <v>40</v>
      </c>
      <c r="G343" s="13" t="s">
        <v>300</v>
      </c>
      <c r="H343" s="14">
        <v>55.59</v>
      </c>
      <c r="I343" s="14">
        <f t="shared" si="5"/>
        <v>2223.6</v>
      </c>
    </row>
    <row r="344" spans="1:9">
      <c r="A344" s="12">
        <v>342</v>
      </c>
      <c r="B344" s="13" t="s">
        <v>322</v>
      </c>
      <c r="C344" s="13" t="s">
        <v>21</v>
      </c>
      <c r="D344" s="13" t="s">
        <v>22</v>
      </c>
      <c r="E344" s="13" t="s">
        <v>323</v>
      </c>
      <c r="F344" s="13">
        <v>10</v>
      </c>
      <c r="G344" s="13" t="s">
        <v>324</v>
      </c>
      <c r="H344" s="14">
        <v>31.84</v>
      </c>
      <c r="I344" s="14">
        <f t="shared" si="5"/>
        <v>318.4</v>
      </c>
    </row>
    <row r="345" spans="1:9">
      <c r="A345" s="12">
        <v>343</v>
      </c>
      <c r="B345" s="13" t="s">
        <v>325</v>
      </c>
      <c r="C345" s="13" t="s">
        <v>502</v>
      </c>
      <c r="D345" s="13" t="s">
        <v>22</v>
      </c>
      <c r="E345" s="13" t="s">
        <v>326</v>
      </c>
      <c r="F345" s="13">
        <v>10</v>
      </c>
      <c r="G345" s="13" t="s">
        <v>93</v>
      </c>
      <c r="H345" s="14">
        <v>13.1</v>
      </c>
      <c r="I345" s="14">
        <f t="shared" si="5"/>
        <v>131</v>
      </c>
    </row>
    <row r="346" spans="1:9">
      <c r="A346" s="12">
        <v>344</v>
      </c>
      <c r="B346" s="13" t="s">
        <v>327</v>
      </c>
      <c r="C346" s="13" t="s">
        <v>21</v>
      </c>
      <c r="D346" s="13" t="s">
        <v>22</v>
      </c>
      <c r="E346" s="13" t="s">
        <v>328</v>
      </c>
      <c r="F346" s="13">
        <v>30</v>
      </c>
      <c r="G346" s="13" t="s">
        <v>24</v>
      </c>
      <c r="H346" s="14">
        <v>32.04</v>
      </c>
      <c r="I346" s="14">
        <f t="shared" si="5"/>
        <v>961.2</v>
      </c>
    </row>
    <row r="347" spans="1:9">
      <c r="A347" s="12">
        <v>345</v>
      </c>
      <c r="B347" s="13" t="s">
        <v>327</v>
      </c>
      <c r="C347" s="13" t="s">
        <v>21</v>
      </c>
      <c r="D347" s="13" t="s">
        <v>22</v>
      </c>
      <c r="E347" s="13" t="s">
        <v>329</v>
      </c>
      <c r="F347" s="13">
        <v>30</v>
      </c>
      <c r="G347" s="13" t="s">
        <v>24</v>
      </c>
      <c r="H347" s="14">
        <v>30.25</v>
      </c>
      <c r="I347" s="14">
        <f t="shared" si="5"/>
        <v>907.5</v>
      </c>
    </row>
    <row r="348" spans="1:9">
      <c r="A348" s="12">
        <v>346</v>
      </c>
      <c r="B348" s="13" t="s">
        <v>327</v>
      </c>
      <c r="C348" s="13" t="s">
        <v>21</v>
      </c>
      <c r="D348" s="13" t="s">
        <v>22</v>
      </c>
      <c r="E348" s="13" t="s">
        <v>330</v>
      </c>
      <c r="F348" s="13">
        <v>20</v>
      </c>
      <c r="G348" s="13" t="s">
        <v>24</v>
      </c>
      <c r="H348" s="14">
        <v>30.25</v>
      </c>
      <c r="I348" s="14">
        <f t="shared" si="5"/>
        <v>605</v>
      </c>
    </row>
    <row r="349" spans="1:9">
      <c r="A349" s="12">
        <v>347</v>
      </c>
      <c r="B349" s="13" t="s">
        <v>331</v>
      </c>
      <c r="C349" s="13" t="s">
        <v>21</v>
      </c>
      <c r="D349" s="13" t="s">
        <v>22</v>
      </c>
      <c r="E349" s="13" t="s">
        <v>328</v>
      </c>
      <c r="F349" s="13">
        <v>30</v>
      </c>
      <c r="G349" s="13" t="s">
        <v>24</v>
      </c>
      <c r="H349" s="14">
        <v>9.47</v>
      </c>
      <c r="I349" s="14">
        <f t="shared" si="5"/>
        <v>284.1</v>
      </c>
    </row>
    <row r="350" spans="1:9">
      <c r="A350" s="12">
        <v>348</v>
      </c>
      <c r="B350" s="13" t="s">
        <v>331</v>
      </c>
      <c r="C350" s="13" t="s">
        <v>21</v>
      </c>
      <c r="D350" s="13" t="s">
        <v>22</v>
      </c>
      <c r="E350" s="13" t="s">
        <v>329</v>
      </c>
      <c r="F350" s="13">
        <v>30</v>
      </c>
      <c r="G350" s="13" t="s">
        <v>24</v>
      </c>
      <c r="H350" s="14">
        <v>9.13</v>
      </c>
      <c r="I350" s="14">
        <f t="shared" si="5"/>
        <v>273.9</v>
      </c>
    </row>
    <row r="351" spans="1:9">
      <c r="A351" s="12">
        <v>349</v>
      </c>
      <c r="B351" s="13" t="s">
        <v>331</v>
      </c>
      <c r="C351" s="13" t="s">
        <v>21</v>
      </c>
      <c r="D351" s="13" t="s">
        <v>22</v>
      </c>
      <c r="E351" s="13" t="s">
        <v>330</v>
      </c>
      <c r="F351" s="13">
        <v>20</v>
      </c>
      <c r="G351" s="13" t="s">
        <v>24</v>
      </c>
      <c r="H351" s="14">
        <v>8.91</v>
      </c>
      <c r="I351" s="14">
        <f t="shared" si="5"/>
        <v>178.2</v>
      </c>
    </row>
    <row r="352" spans="1:9">
      <c r="A352" s="12">
        <v>350</v>
      </c>
      <c r="B352" s="13" t="s">
        <v>332</v>
      </c>
      <c r="C352" s="13" t="s">
        <v>21</v>
      </c>
      <c r="D352" s="13" t="s">
        <v>22</v>
      </c>
      <c r="E352" s="13"/>
      <c r="F352" s="13">
        <v>80</v>
      </c>
      <c r="G352" s="13" t="s">
        <v>107</v>
      </c>
      <c r="H352" s="14">
        <v>2.38</v>
      </c>
      <c r="I352" s="14">
        <f t="shared" si="5"/>
        <v>190.4</v>
      </c>
    </row>
    <row r="353" spans="1:9">
      <c r="A353" s="12">
        <v>351</v>
      </c>
      <c r="B353" s="13" t="s">
        <v>333</v>
      </c>
      <c r="C353" s="13" t="s">
        <v>21</v>
      </c>
      <c r="D353" s="13" t="s">
        <v>22</v>
      </c>
      <c r="E353" s="13" t="s">
        <v>334</v>
      </c>
      <c r="F353" s="13">
        <v>5</v>
      </c>
      <c r="G353" s="13" t="s">
        <v>335</v>
      </c>
      <c r="H353" s="14">
        <v>36.57</v>
      </c>
      <c r="I353" s="14">
        <f t="shared" si="5"/>
        <v>182.85</v>
      </c>
    </row>
    <row r="354" spans="1:9">
      <c r="A354" s="12">
        <v>352</v>
      </c>
      <c r="B354" s="13" t="s">
        <v>333</v>
      </c>
      <c r="C354" s="13" t="s">
        <v>21</v>
      </c>
      <c r="D354" s="13" t="s">
        <v>22</v>
      </c>
      <c r="E354" s="13" t="s">
        <v>336</v>
      </c>
      <c r="F354" s="13">
        <v>5</v>
      </c>
      <c r="G354" s="13" t="s">
        <v>335</v>
      </c>
      <c r="H354" s="14">
        <v>41.34</v>
      </c>
      <c r="I354" s="14">
        <f t="shared" si="5"/>
        <v>206.7</v>
      </c>
    </row>
    <row r="355" spans="1:9">
      <c r="A355" s="12">
        <v>353</v>
      </c>
      <c r="B355" s="13" t="s">
        <v>333</v>
      </c>
      <c r="C355" s="13" t="s">
        <v>21</v>
      </c>
      <c r="D355" s="13" t="s">
        <v>22</v>
      </c>
      <c r="E355" s="13" t="s">
        <v>337</v>
      </c>
      <c r="F355" s="13">
        <v>5</v>
      </c>
      <c r="G355" s="13" t="s">
        <v>335</v>
      </c>
      <c r="H355" s="14">
        <v>45.32</v>
      </c>
      <c r="I355" s="14">
        <f t="shared" si="5"/>
        <v>226.6</v>
      </c>
    </row>
    <row r="356" spans="1:9">
      <c r="A356" s="12">
        <v>354</v>
      </c>
      <c r="B356" s="13" t="s">
        <v>333</v>
      </c>
      <c r="C356" s="13" t="s">
        <v>21</v>
      </c>
      <c r="D356" s="13" t="s">
        <v>22</v>
      </c>
      <c r="E356" s="13" t="s">
        <v>338</v>
      </c>
      <c r="F356" s="13">
        <v>5</v>
      </c>
      <c r="G356" s="13" t="s">
        <v>335</v>
      </c>
      <c r="H356" s="14">
        <v>46.9</v>
      </c>
      <c r="I356" s="14">
        <f t="shared" si="5"/>
        <v>234.5</v>
      </c>
    </row>
    <row r="357" spans="1:9">
      <c r="A357" s="12">
        <v>355</v>
      </c>
      <c r="B357" s="13" t="s">
        <v>333</v>
      </c>
      <c r="C357" s="13" t="s">
        <v>21</v>
      </c>
      <c r="D357" s="13" t="s">
        <v>22</v>
      </c>
      <c r="E357" s="13" t="s">
        <v>339</v>
      </c>
      <c r="F357" s="13">
        <v>5</v>
      </c>
      <c r="G357" s="13" t="s">
        <v>335</v>
      </c>
      <c r="H357" s="14">
        <v>54.86</v>
      </c>
      <c r="I357" s="14">
        <f t="shared" si="5"/>
        <v>274.3</v>
      </c>
    </row>
    <row r="358" spans="1:9">
      <c r="A358" s="12">
        <v>356</v>
      </c>
      <c r="B358" s="13" t="s">
        <v>340</v>
      </c>
      <c r="C358" s="13" t="s">
        <v>21</v>
      </c>
      <c r="D358" s="13" t="s">
        <v>22</v>
      </c>
      <c r="E358" s="13" t="s">
        <v>341</v>
      </c>
      <c r="F358" s="13">
        <v>30</v>
      </c>
      <c r="G358" s="13" t="s">
        <v>47</v>
      </c>
      <c r="H358" s="14">
        <v>1</v>
      </c>
      <c r="I358" s="14">
        <f t="shared" si="5"/>
        <v>30</v>
      </c>
    </row>
    <row r="359" spans="1:9">
      <c r="A359" s="12">
        <v>357</v>
      </c>
      <c r="B359" s="13" t="s">
        <v>340</v>
      </c>
      <c r="C359" s="13" t="s">
        <v>21</v>
      </c>
      <c r="D359" s="13" t="s">
        <v>22</v>
      </c>
      <c r="E359" s="13" t="s">
        <v>342</v>
      </c>
      <c r="F359" s="13">
        <v>30</v>
      </c>
      <c r="G359" s="13" t="s">
        <v>47</v>
      </c>
      <c r="H359" s="14">
        <v>1</v>
      </c>
      <c r="I359" s="14">
        <f t="shared" si="5"/>
        <v>30</v>
      </c>
    </row>
    <row r="360" spans="1:9">
      <c r="A360" s="12">
        <v>358</v>
      </c>
      <c r="B360" s="13" t="s">
        <v>340</v>
      </c>
      <c r="C360" s="13" t="s">
        <v>21</v>
      </c>
      <c r="D360" s="13" t="s">
        <v>22</v>
      </c>
      <c r="E360" s="13" t="s">
        <v>99</v>
      </c>
      <c r="F360" s="13">
        <v>30</v>
      </c>
      <c r="G360" s="13" t="s">
        <v>47</v>
      </c>
      <c r="H360" s="14">
        <v>1</v>
      </c>
      <c r="I360" s="14">
        <f t="shared" si="5"/>
        <v>30</v>
      </c>
    </row>
    <row r="361" spans="1:9">
      <c r="A361" s="12">
        <v>359</v>
      </c>
      <c r="B361" s="13" t="s">
        <v>340</v>
      </c>
      <c r="C361" s="13" t="s">
        <v>21</v>
      </c>
      <c r="D361" s="13" t="s">
        <v>22</v>
      </c>
      <c r="E361" s="13" t="s">
        <v>247</v>
      </c>
      <c r="F361" s="13">
        <v>30</v>
      </c>
      <c r="G361" s="13" t="s">
        <v>47</v>
      </c>
      <c r="H361" s="14">
        <v>1</v>
      </c>
      <c r="I361" s="14">
        <f t="shared" si="5"/>
        <v>30</v>
      </c>
    </row>
    <row r="362" spans="1:9">
      <c r="A362" s="12">
        <v>360</v>
      </c>
      <c r="B362" s="13" t="s">
        <v>340</v>
      </c>
      <c r="C362" s="13" t="s">
        <v>21</v>
      </c>
      <c r="D362" s="13" t="s">
        <v>22</v>
      </c>
      <c r="E362" s="13" t="s">
        <v>248</v>
      </c>
      <c r="F362" s="13">
        <v>30</v>
      </c>
      <c r="G362" s="13" t="s">
        <v>47</v>
      </c>
      <c r="H362" s="14">
        <v>1</v>
      </c>
      <c r="I362" s="14">
        <f t="shared" si="5"/>
        <v>30</v>
      </c>
    </row>
    <row r="363" spans="1:9">
      <c r="A363" s="12">
        <v>361</v>
      </c>
      <c r="B363" s="13" t="s">
        <v>340</v>
      </c>
      <c r="C363" s="13" t="s">
        <v>21</v>
      </c>
      <c r="D363" s="13" t="s">
        <v>22</v>
      </c>
      <c r="E363" s="13" t="s">
        <v>249</v>
      </c>
      <c r="F363" s="13">
        <v>20</v>
      </c>
      <c r="G363" s="13" t="s">
        <v>47</v>
      </c>
      <c r="H363" s="14">
        <v>1</v>
      </c>
      <c r="I363" s="14">
        <f t="shared" si="5"/>
        <v>20</v>
      </c>
    </row>
    <row r="364" spans="1:9">
      <c r="A364" s="12">
        <v>362</v>
      </c>
      <c r="B364" s="13" t="s">
        <v>340</v>
      </c>
      <c r="C364" s="13" t="s">
        <v>21</v>
      </c>
      <c r="D364" s="13" t="s">
        <v>22</v>
      </c>
      <c r="E364" s="13" t="s">
        <v>343</v>
      </c>
      <c r="F364" s="13">
        <v>20</v>
      </c>
      <c r="G364" s="13" t="s">
        <v>47</v>
      </c>
      <c r="H364" s="14">
        <v>1.46</v>
      </c>
      <c r="I364" s="14">
        <f t="shared" si="5"/>
        <v>29.2</v>
      </c>
    </row>
    <row r="365" spans="1:9">
      <c r="A365" s="12">
        <v>363</v>
      </c>
      <c r="B365" s="13" t="s">
        <v>340</v>
      </c>
      <c r="C365" s="13" t="s">
        <v>21</v>
      </c>
      <c r="D365" s="13" t="s">
        <v>22</v>
      </c>
      <c r="E365" s="13" t="s">
        <v>344</v>
      </c>
      <c r="F365" s="13">
        <v>15</v>
      </c>
      <c r="G365" s="13" t="s">
        <v>47</v>
      </c>
      <c r="H365" s="14">
        <v>2.02</v>
      </c>
      <c r="I365" s="14">
        <f t="shared" si="5"/>
        <v>30.3</v>
      </c>
    </row>
    <row r="366" spans="1:9">
      <c r="A366" s="12">
        <v>364</v>
      </c>
      <c r="B366" s="13" t="s">
        <v>340</v>
      </c>
      <c r="C366" s="13" t="s">
        <v>21</v>
      </c>
      <c r="D366" s="13" t="s">
        <v>22</v>
      </c>
      <c r="E366" s="13" t="s">
        <v>345</v>
      </c>
      <c r="F366" s="13">
        <v>10</v>
      </c>
      <c r="G366" s="13" t="s">
        <v>47</v>
      </c>
      <c r="H366" s="14">
        <v>2.53</v>
      </c>
      <c r="I366" s="14">
        <f t="shared" si="5"/>
        <v>25.3</v>
      </c>
    </row>
    <row r="367" spans="1:9">
      <c r="A367" s="12">
        <v>365</v>
      </c>
      <c r="B367" s="13" t="s">
        <v>340</v>
      </c>
      <c r="C367" s="13" t="s">
        <v>21</v>
      </c>
      <c r="D367" s="13" t="s">
        <v>22</v>
      </c>
      <c r="E367" s="13" t="s">
        <v>346</v>
      </c>
      <c r="F367" s="13">
        <v>5</v>
      </c>
      <c r="G367" s="13" t="s">
        <v>47</v>
      </c>
      <c r="H367" s="14">
        <v>3.03</v>
      </c>
      <c r="I367" s="14">
        <f t="shared" si="5"/>
        <v>15.15</v>
      </c>
    </row>
    <row r="368" spans="1:9">
      <c r="A368" s="12">
        <v>366</v>
      </c>
      <c r="B368" s="13" t="s">
        <v>340</v>
      </c>
      <c r="C368" s="13" t="s">
        <v>21</v>
      </c>
      <c r="D368" s="13" t="s">
        <v>22</v>
      </c>
      <c r="E368" s="13" t="s">
        <v>347</v>
      </c>
      <c r="F368" s="13">
        <v>5</v>
      </c>
      <c r="G368" s="13" t="s">
        <v>47</v>
      </c>
      <c r="H368" s="14">
        <v>3.54</v>
      </c>
      <c r="I368" s="14">
        <f t="shared" si="5"/>
        <v>17.7</v>
      </c>
    </row>
    <row r="369" ht="22.5" spans="1:9">
      <c r="A369" s="12">
        <v>367</v>
      </c>
      <c r="B369" s="13" t="s">
        <v>348</v>
      </c>
      <c r="C369" s="13" t="s">
        <v>21</v>
      </c>
      <c r="D369" s="13" t="s">
        <v>22</v>
      </c>
      <c r="E369" s="13" t="s">
        <v>349</v>
      </c>
      <c r="F369" s="13">
        <v>15</v>
      </c>
      <c r="G369" s="13" t="s">
        <v>93</v>
      </c>
      <c r="H369" s="14">
        <v>0.8</v>
      </c>
      <c r="I369" s="14">
        <f t="shared" si="5"/>
        <v>12</v>
      </c>
    </row>
    <row r="370" ht="22.5" spans="1:9">
      <c r="A370" s="12">
        <v>368</v>
      </c>
      <c r="B370" s="13" t="s">
        <v>348</v>
      </c>
      <c r="C370" s="13" t="s">
        <v>21</v>
      </c>
      <c r="D370" s="13" t="s">
        <v>22</v>
      </c>
      <c r="E370" s="13" t="s">
        <v>350</v>
      </c>
      <c r="F370" s="13">
        <v>15</v>
      </c>
      <c r="G370" s="13" t="s">
        <v>93</v>
      </c>
      <c r="H370" s="14">
        <v>0.8</v>
      </c>
      <c r="I370" s="14">
        <f t="shared" si="5"/>
        <v>12</v>
      </c>
    </row>
    <row r="371" ht="22.5" spans="1:9">
      <c r="A371" s="12">
        <v>369</v>
      </c>
      <c r="B371" s="13" t="s">
        <v>348</v>
      </c>
      <c r="C371" s="13" t="s">
        <v>21</v>
      </c>
      <c r="D371" s="13" t="s">
        <v>22</v>
      </c>
      <c r="E371" s="13" t="s">
        <v>351</v>
      </c>
      <c r="F371" s="13">
        <v>15</v>
      </c>
      <c r="G371" s="13" t="s">
        <v>93</v>
      </c>
      <c r="H371" s="14">
        <v>1.6</v>
      </c>
      <c r="I371" s="14">
        <f t="shared" si="5"/>
        <v>24</v>
      </c>
    </row>
    <row r="372" ht="22.5" spans="1:9">
      <c r="A372" s="12">
        <v>370</v>
      </c>
      <c r="B372" s="13" t="s">
        <v>348</v>
      </c>
      <c r="C372" s="13" t="s">
        <v>21</v>
      </c>
      <c r="D372" s="13" t="s">
        <v>22</v>
      </c>
      <c r="E372" s="13" t="s">
        <v>352</v>
      </c>
      <c r="F372" s="13">
        <v>15</v>
      </c>
      <c r="G372" s="13" t="s">
        <v>93</v>
      </c>
      <c r="H372" s="14">
        <v>1.6</v>
      </c>
      <c r="I372" s="14">
        <f t="shared" si="5"/>
        <v>24</v>
      </c>
    </row>
    <row r="373" ht="22.5" spans="1:9">
      <c r="A373" s="12">
        <v>371</v>
      </c>
      <c r="B373" s="13" t="s">
        <v>348</v>
      </c>
      <c r="C373" s="13" t="s">
        <v>21</v>
      </c>
      <c r="D373" s="13" t="s">
        <v>22</v>
      </c>
      <c r="E373" s="13" t="s">
        <v>353</v>
      </c>
      <c r="F373" s="13">
        <v>15</v>
      </c>
      <c r="G373" s="13" t="s">
        <v>93</v>
      </c>
      <c r="H373" s="14">
        <v>1.6</v>
      </c>
      <c r="I373" s="14">
        <f t="shared" si="5"/>
        <v>24</v>
      </c>
    </row>
    <row r="374" ht="22.5" spans="1:9">
      <c r="A374" s="12">
        <v>372</v>
      </c>
      <c r="B374" s="13" t="s">
        <v>348</v>
      </c>
      <c r="C374" s="13" t="s">
        <v>21</v>
      </c>
      <c r="D374" s="13" t="s">
        <v>22</v>
      </c>
      <c r="E374" s="13" t="s">
        <v>354</v>
      </c>
      <c r="F374" s="13">
        <v>15</v>
      </c>
      <c r="G374" s="13" t="s">
        <v>93</v>
      </c>
      <c r="H374" s="14">
        <v>1.6</v>
      </c>
      <c r="I374" s="14">
        <f t="shared" si="5"/>
        <v>24</v>
      </c>
    </row>
    <row r="375" ht="22.5" spans="1:9">
      <c r="A375" s="12">
        <v>373</v>
      </c>
      <c r="B375" s="13" t="s">
        <v>348</v>
      </c>
      <c r="C375" s="13" t="s">
        <v>21</v>
      </c>
      <c r="D375" s="13" t="s">
        <v>22</v>
      </c>
      <c r="E375" s="13" t="s">
        <v>355</v>
      </c>
      <c r="F375" s="13">
        <v>15</v>
      </c>
      <c r="G375" s="13" t="s">
        <v>93</v>
      </c>
      <c r="H375" s="14">
        <v>1.6</v>
      </c>
      <c r="I375" s="14">
        <f t="shared" si="5"/>
        <v>24</v>
      </c>
    </row>
    <row r="376" spans="1:9">
      <c r="A376" s="12">
        <v>374</v>
      </c>
      <c r="B376" s="13" t="s">
        <v>356</v>
      </c>
      <c r="C376" s="13" t="s">
        <v>21</v>
      </c>
      <c r="D376" s="13" t="s">
        <v>22</v>
      </c>
      <c r="E376" s="13" t="s">
        <v>349</v>
      </c>
      <c r="F376" s="13">
        <v>5</v>
      </c>
      <c r="G376" s="13" t="s">
        <v>93</v>
      </c>
      <c r="H376" s="14">
        <v>1.01</v>
      </c>
      <c r="I376" s="14">
        <f t="shared" si="5"/>
        <v>5.05</v>
      </c>
    </row>
    <row r="377" spans="1:9">
      <c r="A377" s="12">
        <v>375</v>
      </c>
      <c r="B377" s="13" t="s">
        <v>356</v>
      </c>
      <c r="C377" s="13" t="s">
        <v>21</v>
      </c>
      <c r="D377" s="13" t="s">
        <v>22</v>
      </c>
      <c r="E377" s="13" t="s">
        <v>350</v>
      </c>
      <c r="F377" s="13">
        <v>5</v>
      </c>
      <c r="G377" s="13" t="s">
        <v>93</v>
      </c>
      <c r="H377" s="14">
        <v>1.52</v>
      </c>
      <c r="I377" s="14">
        <f t="shared" si="5"/>
        <v>7.6</v>
      </c>
    </row>
    <row r="378" spans="1:9">
      <c r="A378" s="12">
        <v>376</v>
      </c>
      <c r="B378" s="13" t="s">
        <v>356</v>
      </c>
      <c r="C378" s="13" t="s">
        <v>21</v>
      </c>
      <c r="D378" s="13" t="s">
        <v>22</v>
      </c>
      <c r="E378" s="13" t="s">
        <v>351</v>
      </c>
      <c r="F378" s="13">
        <v>5</v>
      </c>
      <c r="G378" s="13" t="s">
        <v>93</v>
      </c>
      <c r="H378" s="14">
        <v>2.02</v>
      </c>
      <c r="I378" s="14">
        <f t="shared" si="5"/>
        <v>10.1</v>
      </c>
    </row>
    <row r="379" spans="1:9">
      <c r="A379" s="12">
        <v>377</v>
      </c>
      <c r="B379" s="13" t="s">
        <v>356</v>
      </c>
      <c r="C379" s="13" t="s">
        <v>21</v>
      </c>
      <c r="D379" s="13" t="s">
        <v>22</v>
      </c>
      <c r="E379" s="13" t="s">
        <v>352</v>
      </c>
      <c r="F379" s="13">
        <v>5</v>
      </c>
      <c r="G379" s="13" t="s">
        <v>93</v>
      </c>
      <c r="H379" s="14">
        <v>2.53</v>
      </c>
      <c r="I379" s="14">
        <f t="shared" si="5"/>
        <v>12.65</v>
      </c>
    </row>
    <row r="380" spans="1:9">
      <c r="A380" s="12">
        <v>378</v>
      </c>
      <c r="B380" s="13" t="s">
        <v>356</v>
      </c>
      <c r="C380" s="13" t="s">
        <v>21</v>
      </c>
      <c r="D380" s="13" t="s">
        <v>22</v>
      </c>
      <c r="E380" s="13" t="s">
        <v>353</v>
      </c>
      <c r="F380" s="13">
        <v>5</v>
      </c>
      <c r="G380" s="13" t="s">
        <v>93</v>
      </c>
      <c r="H380" s="14">
        <v>3.03</v>
      </c>
      <c r="I380" s="14">
        <f t="shared" si="5"/>
        <v>15.15</v>
      </c>
    </row>
    <row r="381" spans="1:9">
      <c r="A381" s="12">
        <v>379</v>
      </c>
      <c r="B381" s="13" t="s">
        <v>356</v>
      </c>
      <c r="C381" s="13" t="s">
        <v>21</v>
      </c>
      <c r="D381" s="13" t="s">
        <v>22</v>
      </c>
      <c r="E381" s="13" t="s">
        <v>354</v>
      </c>
      <c r="F381" s="13">
        <v>5</v>
      </c>
      <c r="G381" s="13" t="s">
        <v>93</v>
      </c>
      <c r="H381" s="14">
        <v>3.54</v>
      </c>
      <c r="I381" s="14">
        <f t="shared" si="5"/>
        <v>17.7</v>
      </c>
    </row>
    <row r="382" spans="1:9">
      <c r="A382" s="12">
        <v>380</v>
      </c>
      <c r="B382" s="13" t="s">
        <v>356</v>
      </c>
      <c r="C382" s="13" t="s">
        <v>21</v>
      </c>
      <c r="D382" s="13" t="s">
        <v>22</v>
      </c>
      <c r="E382" s="13" t="s">
        <v>355</v>
      </c>
      <c r="F382" s="13">
        <v>5</v>
      </c>
      <c r="G382" s="13" t="s">
        <v>93</v>
      </c>
      <c r="H382" s="14">
        <v>4.04</v>
      </c>
      <c r="I382" s="14">
        <f t="shared" si="5"/>
        <v>20.2</v>
      </c>
    </row>
    <row r="383" ht="22.5" spans="1:9">
      <c r="A383" s="12">
        <v>381</v>
      </c>
      <c r="B383" s="13" t="s">
        <v>357</v>
      </c>
      <c r="C383" s="13" t="s">
        <v>21</v>
      </c>
      <c r="D383" s="13" t="s">
        <v>22</v>
      </c>
      <c r="E383" s="13" t="s">
        <v>358</v>
      </c>
      <c r="F383" s="13">
        <v>5</v>
      </c>
      <c r="G383" s="13" t="s">
        <v>114</v>
      </c>
      <c r="H383" s="14">
        <v>1.01</v>
      </c>
      <c r="I383" s="14">
        <f t="shared" si="5"/>
        <v>5.05</v>
      </c>
    </row>
    <row r="384" ht="22.5" spans="1:9">
      <c r="A384" s="12">
        <v>382</v>
      </c>
      <c r="B384" s="13" t="s">
        <v>357</v>
      </c>
      <c r="C384" s="13" t="s">
        <v>21</v>
      </c>
      <c r="D384" s="13" t="s">
        <v>22</v>
      </c>
      <c r="E384" s="13" t="s">
        <v>359</v>
      </c>
      <c r="F384" s="13">
        <v>5</v>
      </c>
      <c r="G384" s="13" t="s">
        <v>114</v>
      </c>
      <c r="H384" s="14">
        <v>2.02</v>
      </c>
      <c r="I384" s="14">
        <f t="shared" si="5"/>
        <v>10.1</v>
      </c>
    </row>
    <row r="385" ht="22.5" spans="1:9">
      <c r="A385" s="12">
        <v>383</v>
      </c>
      <c r="B385" s="13" t="s">
        <v>357</v>
      </c>
      <c r="C385" s="13" t="s">
        <v>21</v>
      </c>
      <c r="D385" s="13" t="s">
        <v>22</v>
      </c>
      <c r="E385" s="13" t="s">
        <v>360</v>
      </c>
      <c r="F385" s="13">
        <v>5</v>
      </c>
      <c r="G385" s="13" t="s">
        <v>114</v>
      </c>
      <c r="H385" s="14">
        <v>3.03</v>
      </c>
      <c r="I385" s="14">
        <f t="shared" si="5"/>
        <v>15.15</v>
      </c>
    </row>
    <row r="386" ht="22.5" spans="1:9">
      <c r="A386" s="12">
        <v>384</v>
      </c>
      <c r="B386" s="13" t="s">
        <v>357</v>
      </c>
      <c r="C386" s="13" t="s">
        <v>21</v>
      </c>
      <c r="D386" s="13" t="s">
        <v>22</v>
      </c>
      <c r="E386" s="13" t="s">
        <v>361</v>
      </c>
      <c r="F386" s="13">
        <v>5</v>
      </c>
      <c r="G386" s="13" t="s">
        <v>114</v>
      </c>
      <c r="H386" s="14">
        <v>3.97</v>
      </c>
      <c r="I386" s="14">
        <f t="shared" si="5"/>
        <v>19.85</v>
      </c>
    </row>
    <row r="387" ht="22.5" spans="1:9">
      <c r="A387" s="12">
        <v>385</v>
      </c>
      <c r="B387" s="13" t="s">
        <v>357</v>
      </c>
      <c r="C387" s="13" t="s">
        <v>21</v>
      </c>
      <c r="D387" s="13" t="s">
        <v>22</v>
      </c>
      <c r="E387" s="13" t="s">
        <v>362</v>
      </c>
      <c r="F387" s="13">
        <v>5</v>
      </c>
      <c r="G387" s="13" t="s">
        <v>114</v>
      </c>
      <c r="H387" s="14">
        <v>5.06</v>
      </c>
      <c r="I387" s="14">
        <f t="shared" si="5"/>
        <v>25.3</v>
      </c>
    </row>
    <row r="388" ht="22.5" spans="1:9">
      <c r="A388" s="12">
        <v>386</v>
      </c>
      <c r="B388" s="13" t="s">
        <v>357</v>
      </c>
      <c r="C388" s="13" t="s">
        <v>21</v>
      </c>
      <c r="D388" s="13" t="s">
        <v>22</v>
      </c>
      <c r="E388" s="13" t="s">
        <v>363</v>
      </c>
      <c r="F388" s="13">
        <v>5</v>
      </c>
      <c r="G388" s="13" t="s">
        <v>114</v>
      </c>
      <c r="H388" s="14">
        <v>5.56</v>
      </c>
      <c r="I388" s="14">
        <f t="shared" ref="I388:I451" si="6">H388*F388</f>
        <v>27.8</v>
      </c>
    </row>
    <row r="389" ht="22.5" spans="1:9">
      <c r="A389" s="12">
        <v>387</v>
      </c>
      <c r="B389" s="13" t="s">
        <v>357</v>
      </c>
      <c r="C389" s="13" t="s">
        <v>21</v>
      </c>
      <c r="D389" s="13" t="s">
        <v>22</v>
      </c>
      <c r="E389" s="13" t="s">
        <v>364</v>
      </c>
      <c r="F389" s="13">
        <v>5</v>
      </c>
      <c r="G389" s="13" t="s">
        <v>114</v>
      </c>
      <c r="H389" s="14">
        <v>7.08</v>
      </c>
      <c r="I389" s="14">
        <f t="shared" si="6"/>
        <v>35.4</v>
      </c>
    </row>
    <row r="390" ht="22.5" spans="1:9">
      <c r="A390" s="12">
        <v>388</v>
      </c>
      <c r="B390" s="13" t="s">
        <v>357</v>
      </c>
      <c r="C390" s="13" t="s">
        <v>21</v>
      </c>
      <c r="D390" s="13" t="s">
        <v>22</v>
      </c>
      <c r="E390" s="13" t="s">
        <v>365</v>
      </c>
      <c r="F390" s="13">
        <v>5</v>
      </c>
      <c r="G390" s="13" t="s">
        <v>114</v>
      </c>
      <c r="H390" s="14">
        <v>8.09</v>
      </c>
      <c r="I390" s="14">
        <f t="shared" si="6"/>
        <v>40.45</v>
      </c>
    </row>
    <row r="391" ht="22.5" spans="1:9">
      <c r="A391" s="12">
        <v>389</v>
      </c>
      <c r="B391" s="13" t="s">
        <v>357</v>
      </c>
      <c r="C391" s="13" t="s">
        <v>21</v>
      </c>
      <c r="D391" s="13" t="s">
        <v>22</v>
      </c>
      <c r="E391" s="13" t="s">
        <v>366</v>
      </c>
      <c r="F391" s="13">
        <v>5</v>
      </c>
      <c r="G391" s="13" t="s">
        <v>114</v>
      </c>
      <c r="H391" s="14">
        <v>9.1</v>
      </c>
      <c r="I391" s="14">
        <f t="shared" si="6"/>
        <v>45.5</v>
      </c>
    </row>
    <row r="392" spans="1:9">
      <c r="A392" s="12">
        <v>390</v>
      </c>
      <c r="B392" s="13" t="s">
        <v>367</v>
      </c>
      <c r="C392" s="13" t="s">
        <v>21</v>
      </c>
      <c r="D392" s="13" t="s">
        <v>368</v>
      </c>
      <c r="E392" s="13" t="s">
        <v>369</v>
      </c>
      <c r="F392" s="13">
        <v>10</v>
      </c>
      <c r="G392" s="13" t="s">
        <v>93</v>
      </c>
      <c r="H392" s="14">
        <v>19.08</v>
      </c>
      <c r="I392" s="14">
        <f t="shared" si="6"/>
        <v>190.8</v>
      </c>
    </row>
    <row r="393" spans="1:9">
      <c r="A393" s="12">
        <v>391</v>
      </c>
      <c r="B393" s="13" t="s">
        <v>367</v>
      </c>
      <c r="C393" s="13" t="s">
        <v>21</v>
      </c>
      <c r="D393" s="13" t="s">
        <v>368</v>
      </c>
      <c r="E393" s="13" t="s">
        <v>370</v>
      </c>
      <c r="F393" s="13">
        <v>10</v>
      </c>
      <c r="G393" s="13" t="s">
        <v>93</v>
      </c>
      <c r="H393" s="14">
        <v>19.08</v>
      </c>
      <c r="I393" s="14">
        <f t="shared" si="6"/>
        <v>190.8</v>
      </c>
    </row>
    <row r="394" spans="1:9">
      <c r="A394" s="12">
        <v>392</v>
      </c>
      <c r="B394" s="13" t="s">
        <v>367</v>
      </c>
      <c r="C394" s="13" t="s">
        <v>21</v>
      </c>
      <c r="D394" s="13" t="s">
        <v>368</v>
      </c>
      <c r="E394" s="13" t="s">
        <v>371</v>
      </c>
      <c r="F394" s="13">
        <v>10</v>
      </c>
      <c r="G394" s="13" t="s">
        <v>93</v>
      </c>
      <c r="H394" s="14">
        <v>19.89</v>
      </c>
      <c r="I394" s="14">
        <f t="shared" si="6"/>
        <v>198.9</v>
      </c>
    </row>
    <row r="395" spans="1:9">
      <c r="A395" s="12">
        <v>393</v>
      </c>
      <c r="B395" s="13" t="s">
        <v>367</v>
      </c>
      <c r="C395" s="13" t="s">
        <v>21</v>
      </c>
      <c r="D395" s="13" t="s">
        <v>368</v>
      </c>
      <c r="E395" s="13" t="s">
        <v>372</v>
      </c>
      <c r="F395" s="13">
        <v>10</v>
      </c>
      <c r="G395" s="13" t="s">
        <v>93</v>
      </c>
      <c r="H395" s="14">
        <v>27.03</v>
      </c>
      <c r="I395" s="14">
        <f t="shared" si="6"/>
        <v>270.3</v>
      </c>
    </row>
    <row r="396" spans="1:9">
      <c r="A396" s="12">
        <v>394</v>
      </c>
      <c r="B396" s="13" t="s">
        <v>367</v>
      </c>
      <c r="C396" s="13" t="s">
        <v>21</v>
      </c>
      <c r="D396" s="13" t="s">
        <v>368</v>
      </c>
      <c r="E396" s="13" t="s">
        <v>373</v>
      </c>
      <c r="F396" s="13">
        <v>10</v>
      </c>
      <c r="G396" s="13" t="s">
        <v>93</v>
      </c>
      <c r="H396" s="14">
        <v>30.99</v>
      </c>
      <c r="I396" s="14">
        <f t="shared" si="6"/>
        <v>309.9</v>
      </c>
    </row>
    <row r="397" spans="1:9">
      <c r="A397" s="12">
        <v>395</v>
      </c>
      <c r="B397" s="13" t="s">
        <v>367</v>
      </c>
      <c r="C397" s="13" t="s">
        <v>21</v>
      </c>
      <c r="D397" s="13" t="s">
        <v>368</v>
      </c>
      <c r="E397" s="13" t="s">
        <v>374</v>
      </c>
      <c r="F397" s="13">
        <v>10</v>
      </c>
      <c r="G397" s="13" t="s">
        <v>93</v>
      </c>
      <c r="H397" s="14">
        <v>38.96</v>
      </c>
      <c r="I397" s="14">
        <f t="shared" si="6"/>
        <v>389.6</v>
      </c>
    </row>
    <row r="398" spans="1:9">
      <c r="A398" s="12">
        <v>396</v>
      </c>
      <c r="B398" s="13" t="s">
        <v>367</v>
      </c>
      <c r="C398" s="13" t="s">
        <v>21</v>
      </c>
      <c r="D398" s="13" t="s">
        <v>368</v>
      </c>
      <c r="E398" s="13" t="s">
        <v>375</v>
      </c>
      <c r="F398" s="13">
        <v>10</v>
      </c>
      <c r="G398" s="13" t="s">
        <v>93</v>
      </c>
      <c r="H398" s="14">
        <v>51.55</v>
      </c>
      <c r="I398" s="14">
        <f t="shared" si="6"/>
        <v>515.5</v>
      </c>
    </row>
    <row r="399" spans="1:9">
      <c r="A399" s="12">
        <v>397</v>
      </c>
      <c r="B399" s="13" t="s">
        <v>367</v>
      </c>
      <c r="C399" s="13" t="s">
        <v>21</v>
      </c>
      <c r="D399" s="13" t="s">
        <v>368</v>
      </c>
      <c r="E399" s="13" t="s">
        <v>376</v>
      </c>
      <c r="F399" s="13">
        <v>10</v>
      </c>
      <c r="G399" s="13" t="s">
        <v>93</v>
      </c>
      <c r="H399" s="14">
        <v>54.07</v>
      </c>
      <c r="I399" s="14">
        <f t="shared" si="6"/>
        <v>540.7</v>
      </c>
    </row>
    <row r="400" spans="1:9">
      <c r="A400" s="12">
        <v>398</v>
      </c>
      <c r="B400" s="13" t="s">
        <v>367</v>
      </c>
      <c r="C400" s="13" t="s">
        <v>21</v>
      </c>
      <c r="D400" s="13" t="s">
        <v>368</v>
      </c>
      <c r="E400" s="13" t="s">
        <v>377</v>
      </c>
      <c r="F400" s="13">
        <v>10</v>
      </c>
      <c r="G400" s="13" t="s">
        <v>93</v>
      </c>
      <c r="H400" s="14">
        <v>81.1</v>
      </c>
      <c r="I400" s="14">
        <f t="shared" si="6"/>
        <v>811</v>
      </c>
    </row>
    <row r="401" spans="1:9">
      <c r="A401" s="12">
        <v>399</v>
      </c>
      <c r="B401" s="13" t="s">
        <v>367</v>
      </c>
      <c r="C401" s="13" t="s">
        <v>21</v>
      </c>
      <c r="D401" s="13" t="s">
        <v>368</v>
      </c>
      <c r="E401" s="13" t="s">
        <v>378</v>
      </c>
      <c r="F401" s="13">
        <v>10</v>
      </c>
      <c r="G401" s="13" t="s">
        <v>93</v>
      </c>
      <c r="H401" s="14">
        <v>89.85</v>
      </c>
      <c r="I401" s="14">
        <f t="shared" si="6"/>
        <v>898.5</v>
      </c>
    </row>
    <row r="402" spans="1:9">
      <c r="A402" s="12">
        <v>400</v>
      </c>
      <c r="B402" s="13" t="s">
        <v>379</v>
      </c>
      <c r="C402" s="13" t="s">
        <v>21</v>
      </c>
      <c r="D402" s="13" t="s">
        <v>368</v>
      </c>
      <c r="E402" s="13" t="s">
        <v>380</v>
      </c>
      <c r="F402" s="13">
        <v>5</v>
      </c>
      <c r="G402" s="13" t="s">
        <v>93</v>
      </c>
      <c r="H402" s="14">
        <v>24.77</v>
      </c>
      <c r="I402" s="14">
        <f t="shared" si="6"/>
        <v>123.85</v>
      </c>
    </row>
    <row r="403" spans="1:9">
      <c r="A403" s="12">
        <v>401</v>
      </c>
      <c r="B403" s="13" t="s">
        <v>381</v>
      </c>
      <c r="C403" s="13" t="s">
        <v>21</v>
      </c>
      <c r="D403" s="13" t="s">
        <v>22</v>
      </c>
      <c r="E403" s="13" t="s">
        <v>382</v>
      </c>
      <c r="F403" s="13">
        <v>5</v>
      </c>
      <c r="G403" s="13" t="s">
        <v>114</v>
      </c>
      <c r="H403" s="14">
        <v>18.4</v>
      </c>
      <c r="I403" s="14">
        <f t="shared" si="6"/>
        <v>92</v>
      </c>
    </row>
    <row r="404" spans="1:9">
      <c r="A404" s="12">
        <v>402</v>
      </c>
      <c r="B404" s="13" t="s">
        <v>381</v>
      </c>
      <c r="C404" s="13" t="s">
        <v>21</v>
      </c>
      <c r="D404" s="13" t="s">
        <v>22</v>
      </c>
      <c r="E404" s="13" t="s">
        <v>383</v>
      </c>
      <c r="F404" s="13">
        <v>5</v>
      </c>
      <c r="G404" s="13" t="s">
        <v>114</v>
      </c>
      <c r="H404" s="14">
        <v>29.72</v>
      </c>
      <c r="I404" s="14">
        <f t="shared" si="6"/>
        <v>148.6</v>
      </c>
    </row>
    <row r="405" spans="1:9">
      <c r="A405" s="12">
        <v>403</v>
      </c>
      <c r="B405" s="13" t="s">
        <v>384</v>
      </c>
      <c r="C405" s="13" t="s">
        <v>21</v>
      </c>
      <c r="D405" s="13" t="s">
        <v>22</v>
      </c>
      <c r="E405" s="13" t="s">
        <v>385</v>
      </c>
      <c r="F405" s="13">
        <v>500</v>
      </c>
      <c r="G405" s="13" t="s">
        <v>266</v>
      </c>
      <c r="H405" s="14">
        <v>13.52</v>
      </c>
      <c r="I405" s="14">
        <f t="shared" si="6"/>
        <v>6760</v>
      </c>
    </row>
    <row r="406" spans="1:9">
      <c r="A406" s="12">
        <v>404</v>
      </c>
      <c r="B406" s="13" t="s">
        <v>384</v>
      </c>
      <c r="C406" s="13" t="s">
        <v>21</v>
      </c>
      <c r="D406" s="13" t="s">
        <v>22</v>
      </c>
      <c r="E406" s="13" t="s">
        <v>386</v>
      </c>
      <c r="F406" s="13">
        <v>500</v>
      </c>
      <c r="G406" s="13" t="s">
        <v>266</v>
      </c>
      <c r="H406" s="14">
        <v>16.28</v>
      </c>
      <c r="I406" s="14">
        <f t="shared" si="6"/>
        <v>8140</v>
      </c>
    </row>
    <row r="407" spans="1:9">
      <c r="A407" s="12">
        <v>405</v>
      </c>
      <c r="B407" s="13" t="s">
        <v>387</v>
      </c>
      <c r="C407" s="13" t="s">
        <v>21</v>
      </c>
      <c r="D407" s="13" t="s">
        <v>22</v>
      </c>
      <c r="E407" s="13" t="s">
        <v>388</v>
      </c>
      <c r="F407" s="13">
        <v>500</v>
      </c>
      <c r="G407" s="13" t="s">
        <v>266</v>
      </c>
      <c r="H407" s="14">
        <v>9.2</v>
      </c>
      <c r="I407" s="14">
        <f t="shared" si="6"/>
        <v>4600</v>
      </c>
    </row>
    <row r="408" spans="1:9">
      <c r="A408" s="12">
        <v>406</v>
      </c>
      <c r="B408" s="13" t="s">
        <v>389</v>
      </c>
      <c r="C408" s="13" t="s">
        <v>21</v>
      </c>
      <c r="D408" s="13" t="s">
        <v>22</v>
      </c>
      <c r="E408" s="13" t="s">
        <v>390</v>
      </c>
      <c r="F408" s="13">
        <v>5</v>
      </c>
      <c r="G408" s="13" t="s">
        <v>93</v>
      </c>
      <c r="H408" s="14">
        <v>13.52</v>
      </c>
      <c r="I408" s="14">
        <f t="shared" si="6"/>
        <v>67.6</v>
      </c>
    </row>
    <row r="409" spans="1:9">
      <c r="A409" s="12">
        <v>407</v>
      </c>
      <c r="B409" s="13" t="s">
        <v>389</v>
      </c>
      <c r="C409" s="13" t="s">
        <v>21</v>
      </c>
      <c r="D409" s="13" t="s">
        <v>22</v>
      </c>
      <c r="E409" s="13" t="s">
        <v>391</v>
      </c>
      <c r="F409" s="13">
        <v>5</v>
      </c>
      <c r="G409" s="13" t="s">
        <v>93</v>
      </c>
      <c r="H409" s="14">
        <v>15.09</v>
      </c>
      <c r="I409" s="14">
        <f t="shared" si="6"/>
        <v>75.45</v>
      </c>
    </row>
    <row r="410" spans="1:9">
      <c r="A410" s="12">
        <v>408</v>
      </c>
      <c r="B410" s="13" t="s">
        <v>389</v>
      </c>
      <c r="C410" s="13" t="s">
        <v>21</v>
      </c>
      <c r="D410" s="13" t="s">
        <v>22</v>
      </c>
      <c r="E410" s="13" t="s">
        <v>392</v>
      </c>
      <c r="F410" s="13">
        <v>5</v>
      </c>
      <c r="G410" s="13" t="s">
        <v>93</v>
      </c>
      <c r="H410" s="14">
        <v>15.9</v>
      </c>
      <c r="I410" s="14">
        <f t="shared" si="6"/>
        <v>79.5</v>
      </c>
    </row>
    <row r="411" spans="1:9">
      <c r="A411" s="12">
        <v>409</v>
      </c>
      <c r="B411" s="13" t="s">
        <v>389</v>
      </c>
      <c r="C411" s="13" t="s">
        <v>21</v>
      </c>
      <c r="D411" s="13" t="s">
        <v>22</v>
      </c>
      <c r="E411" s="13" t="s">
        <v>393</v>
      </c>
      <c r="F411" s="13">
        <v>5</v>
      </c>
      <c r="G411" s="13" t="s">
        <v>93</v>
      </c>
      <c r="H411" s="14">
        <v>19.87</v>
      </c>
      <c r="I411" s="14">
        <f t="shared" si="6"/>
        <v>99.35</v>
      </c>
    </row>
    <row r="412" spans="1:9">
      <c r="A412" s="12">
        <v>410</v>
      </c>
      <c r="B412" s="13" t="s">
        <v>389</v>
      </c>
      <c r="C412" s="13" t="s">
        <v>21</v>
      </c>
      <c r="D412" s="13" t="s">
        <v>22</v>
      </c>
      <c r="E412" s="13" t="s">
        <v>394</v>
      </c>
      <c r="F412" s="13">
        <v>5</v>
      </c>
      <c r="G412" s="13" t="s">
        <v>93</v>
      </c>
      <c r="H412" s="14">
        <v>42.94</v>
      </c>
      <c r="I412" s="14">
        <f t="shared" si="6"/>
        <v>214.7</v>
      </c>
    </row>
    <row r="413" spans="1:9">
      <c r="A413" s="12">
        <v>411</v>
      </c>
      <c r="B413" s="13" t="s">
        <v>395</v>
      </c>
      <c r="C413" s="13" t="s">
        <v>21</v>
      </c>
      <c r="D413" s="13" t="s">
        <v>22</v>
      </c>
      <c r="E413" s="13" t="s">
        <v>396</v>
      </c>
      <c r="F413" s="13">
        <v>6</v>
      </c>
      <c r="G413" s="13" t="s">
        <v>397</v>
      </c>
      <c r="H413" s="14">
        <v>34.84</v>
      </c>
      <c r="I413" s="14">
        <f t="shared" si="6"/>
        <v>209.04</v>
      </c>
    </row>
    <row r="414" spans="1:9">
      <c r="A414" s="12">
        <v>412</v>
      </c>
      <c r="B414" s="13" t="s">
        <v>398</v>
      </c>
      <c r="C414" s="13" t="s">
        <v>21</v>
      </c>
      <c r="D414" s="13" t="s">
        <v>22</v>
      </c>
      <c r="E414" s="13"/>
      <c r="F414" s="13">
        <v>150</v>
      </c>
      <c r="G414" s="13" t="s">
        <v>24</v>
      </c>
      <c r="H414" s="14">
        <v>6.06</v>
      </c>
      <c r="I414" s="14">
        <f t="shared" si="6"/>
        <v>909</v>
      </c>
    </row>
    <row r="415" spans="1:9">
      <c r="A415" s="12">
        <v>413</v>
      </c>
      <c r="B415" s="13" t="s">
        <v>399</v>
      </c>
      <c r="C415" s="13" t="s">
        <v>21</v>
      </c>
      <c r="D415" s="13" t="s">
        <v>22</v>
      </c>
      <c r="E415" s="13" t="s">
        <v>400</v>
      </c>
      <c r="F415" s="13">
        <v>5</v>
      </c>
      <c r="G415" s="13" t="s">
        <v>93</v>
      </c>
      <c r="H415" s="14">
        <v>90.97</v>
      </c>
      <c r="I415" s="14">
        <f t="shared" si="6"/>
        <v>454.85</v>
      </c>
    </row>
    <row r="416" ht="22.5" spans="1:9">
      <c r="A416" s="12">
        <v>414</v>
      </c>
      <c r="B416" s="13" t="s">
        <v>401</v>
      </c>
      <c r="C416" s="13" t="s">
        <v>21</v>
      </c>
      <c r="D416" s="13" t="s">
        <v>22</v>
      </c>
      <c r="E416" s="13" t="s">
        <v>402</v>
      </c>
      <c r="F416" s="13">
        <v>10</v>
      </c>
      <c r="G416" s="13" t="s">
        <v>207</v>
      </c>
      <c r="H416" s="14">
        <v>252.69</v>
      </c>
      <c r="I416" s="14">
        <f t="shared" si="6"/>
        <v>2526.9</v>
      </c>
    </row>
    <row r="417" spans="1:9">
      <c r="A417" s="12">
        <v>415</v>
      </c>
      <c r="B417" s="13" t="s">
        <v>403</v>
      </c>
      <c r="C417" s="13" t="s">
        <v>21</v>
      </c>
      <c r="D417" s="13" t="s">
        <v>22</v>
      </c>
      <c r="E417" s="13" t="s">
        <v>404</v>
      </c>
      <c r="F417" s="13">
        <v>30</v>
      </c>
      <c r="G417" s="13" t="s">
        <v>405</v>
      </c>
      <c r="H417" s="14">
        <v>0.8</v>
      </c>
      <c r="I417" s="14">
        <f t="shared" si="6"/>
        <v>24</v>
      </c>
    </row>
    <row r="418" spans="1:9">
      <c r="A418" s="12">
        <v>416</v>
      </c>
      <c r="B418" s="13" t="s">
        <v>403</v>
      </c>
      <c r="C418" s="13" t="s">
        <v>21</v>
      </c>
      <c r="D418" s="13" t="s">
        <v>22</v>
      </c>
      <c r="E418" s="13" t="s">
        <v>406</v>
      </c>
      <c r="F418" s="13">
        <v>30</v>
      </c>
      <c r="G418" s="13" t="s">
        <v>405</v>
      </c>
      <c r="H418" s="14">
        <v>1.6</v>
      </c>
      <c r="I418" s="14">
        <f t="shared" si="6"/>
        <v>48</v>
      </c>
    </row>
    <row r="419" spans="1:9">
      <c r="A419" s="12">
        <v>417</v>
      </c>
      <c r="B419" s="13" t="s">
        <v>403</v>
      </c>
      <c r="C419" s="13" t="s">
        <v>21</v>
      </c>
      <c r="D419" s="13" t="s">
        <v>22</v>
      </c>
      <c r="E419" s="13" t="s">
        <v>407</v>
      </c>
      <c r="F419" s="13">
        <v>30</v>
      </c>
      <c r="G419" s="13" t="s">
        <v>405</v>
      </c>
      <c r="H419" s="14">
        <v>2.38</v>
      </c>
      <c r="I419" s="14">
        <f t="shared" si="6"/>
        <v>71.4</v>
      </c>
    </row>
    <row r="420" spans="1:9">
      <c r="A420" s="12">
        <v>418</v>
      </c>
      <c r="B420" s="13" t="s">
        <v>408</v>
      </c>
      <c r="C420" s="13" t="s">
        <v>21</v>
      </c>
      <c r="D420" s="13" t="s">
        <v>22</v>
      </c>
      <c r="E420" s="13" t="s">
        <v>409</v>
      </c>
      <c r="F420" s="13">
        <v>15</v>
      </c>
      <c r="G420" s="13" t="s">
        <v>93</v>
      </c>
      <c r="H420" s="14">
        <v>0.8</v>
      </c>
      <c r="I420" s="14">
        <f t="shared" si="6"/>
        <v>12</v>
      </c>
    </row>
    <row r="421" spans="1:9">
      <c r="A421" s="12">
        <v>419</v>
      </c>
      <c r="B421" s="13" t="s">
        <v>408</v>
      </c>
      <c r="C421" s="13" t="s">
        <v>21</v>
      </c>
      <c r="D421" s="13" t="s">
        <v>22</v>
      </c>
      <c r="E421" s="13" t="s">
        <v>410</v>
      </c>
      <c r="F421" s="13">
        <v>15</v>
      </c>
      <c r="G421" s="13" t="s">
        <v>93</v>
      </c>
      <c r="H421" s="14">
        <v>1.6</v>
      </c>
      <c r="I421" s="14">
        <f t="shared" si="6"/>
        <v>24</v>
      </c>
    </row>
    <row r="422" spans="1:9">
      <c r="A422" s="12">
        <v>420</v>
      </c>
      <c r="B422" s="13" t="s">
        <v>408</v>
      </c>
      <c r="C422" s="13" t="s">
        <v>21</v>
      </c>
      <c r="D422" s="13" t="s">
        <v>22</v>
      </c>
      <c r="E422" s="13" t="s">
        <v>411</v>
      </c>
      <c r="F422" s="13">
        <v>15</v>
      </c>
      <c r="G422" s="13" t="s">
        <v>93</v>
      </c>
      <c r="H422" s="14">
        <v>1.6</v>
      </c>
      <c r="I422" s="14">
        <f t="shared" si="6"/>
        <v>24</v>
      </c>
    </row>
    <row r="423" spans="1:9">
      <c r="A423" s="12">
        <v>421</v>
      </c>
      <c r="B423" s="13" t="s">
        <v>408</v>
      </c>
      <c r="C423" s="13" t="s">
        <v>21</v>
      </c>
      <c r="D423" s="13" t="s">
        <v>22</v>
      </c>
      <c r="E423" s="13" t="s">
        <v>412</v>
      </c>
      <c r="F423" s="13">
        <v>15</v>
      </c>
      <c r="G423" s="13" t="s">
        <v>93</v>
      </c>
      <c r="H423" s="14">
        <v>1.01</v>
      </c>
      <c r="I423" s="14">
        <f t="shared" si="6"/>
        <v>15.15</v>
      </c>
    </row>
    <row r="424" spans="1:9">
      <c r="A424" s="12">
        <v>422</v>
      </c>
      <c r="B424" s="13" t="s">
        <v>408</v>
      </c>
      <c r="C424" s="13" t="s">
        <v>21</v>
      </c>
      <c r="D424" s="13" t="s">
        <v>22</v>
      </c>
      <c r="E424" s="13" t="s">
        <v>413</v>
      </c>
      <c r="F424" s="13">
        <v>15</v>
      </c>
      <c r="G424" s="13" t="s">
        <v>93</v>
      </c>
      <c r="H424" s="14">
        <v>2.02</v>
      </c>
      <c r="I424" s="14">
        <f t="shared" si="6"/>
        <v>30.3</v>
      </c>
    </row>
    <row r="425" spans="1:9">
      <c r="A425" s="12">
        <v>423</v>
      </c>
      <c r="B425" s="13" t="s">
        <v>414</v>
      </c>
      <c r="C425" s="13" t="s">
        <v>21</v>
      </c>
      <c r="D425" s="13" t="s">
        <v>22</v>
      </c>
      <c r="E425" s="13" t="s">
        <v>415</v>
      </c>
      <c r="F425" s="13">
        <v>6</v>
      </c>
      <c r="G425" s="13" t="s">
        <v>416</v>
      </c>
      <c r="H425" s="14">
        <v>725.15</v>
      </c>
      <c r="I425" s="14">
        <f t="shared" si="6"/>
        <v>4350.9</v>
      </c>
    </row>
    <row r="426" spans="1:9">
      <c r="A426" s="12">
        <v>424</v>
      </c>
      <c r="B426" s="13" t="s">
        <v>417</v>
      </c>
      <c r="C426" s="13" t="s">
        <v>21</v>
      </c>
      <c r="D426" s="13" t="s">
        <v>22</v>
      </c>
      <c r="E426" s="13" t="s">
        <v>418</v>
      </c>
      <c r="F426" s="13">
        <v>8</v>
      </c>
      <c r="G426" s="13" t="s">
        <v>93</v>
      </c>
      <c r="H426" s="14">
        <v>90.97</v>
      </c>
      <c r="I426" s="14">
        <f t="shared" si="6"/>
        <v>727.76</v>
      </c>
    </row>
    <row r="427" spans="1:9">
      <c r="A427" s="12">
        <v>425</v>
      </c>
      <c r="B427" s="13" t="s">
        <v>419</v>
      </c>
      <c r="C427" s="13" t="s">
        <v>21</v>
      </c>
      <c r="D427" s="13" t="s">
        <v>22</v>
      </c>
      <c r="E427" s="13" t="s">
        <v>420</v>
      </c>
      <c r="F427" s="13">
        <v>10</v>
      </c>
      <c r="G427" s="13" t="s">
        <v>93</v>
      </c>
      <c r="H427" s="14">
        <v>8.76</v>
      </c>
      <c r="I427" s="14">
        <f t="shared" si="6"/>
        <v>87.6</v>
      </c>
    </row>
    <row r="428" spans="1:9">
      <c r="A428" s="12">
        <v>426</v>
      </c>
      <c r="B428" s="13" t="s">
        <v>419</v>
      </c>
      <c r="C428" s="13" t="s">
        <v>21</v>
      </c>
      <c r="D428" s="13" t="s">
        <v>22</v>
      </c>
      <c r="E428" s="13" t="s">
        <v>421</v>
      </c>
      <c r="F428" s="13">
        <v>10</v>
      </c>
      <c r="G428" s="13" t="s">
        <v>93</v>
      </c>
      <c r="H428" s="14">
        <v>8.76</v>
      </c>
      <c r="I428" s="14">
        <f t="shared" si="6"/>
        <v>87.6</v>
      </c>
    </row>
    <row r="429" spans="1:9">
      <c r="A429" s="12">
        <v>427</v>
      </c>
      <c r="B429" s="13" t="s">
        <v>422</v>
      </c>
      <c r="C429" s="13" t="s">
        <v>21</v>
      </c>
      <c r="D429" s="13" t="s">
        <v>423</v>
      </c>
      <c r="E429" s="13" t="s">
        <v>424</v>
      </c>
      <c r="F429" s="13">
        <v>50</v>
      </c>
      <c r="G429" s="13" t="s">
        <v>107</v>
      </c>
      <c r="H429" s="14">
        <v>65.7</v>
      </c>
      <c r="I429" s="14">
        <f t="shared" si="6"/>
        <v>3285</v>
      </c>
    </row>
    <row r="430" spans="1:9">
      <c r="A430" s="12">
        <v>428</v>
      </c>
      <c r="B430" s="13" t="s">
        <v>425</v>
      </c>
      <c r="C430" s="13" t="s">
        <v>21</v>
      </c>
      <c r="D430" s="13" t="s">
        <v>22</v>
      </c>
      <c r="E430" s="13" t="s">
        <v>426</v>
      </c>
      <c r="F430" s="13">
        <v>200</v>
      </c>
      <c r="G430" s="13" t="s">
        <v>93</v>
      </c>
      <c r="H430" s="14">
        <v>2.38</v>
      </c>
      <c r="I430" s="14">
        <f t="shared" si="6"/>
        <v>476</v>
      </c>
    </row>
    <row r="431" spans="1:9">
      <c r="A431" s="12">
        <v>429</v>
      </c>
      <c r="B431" s="13" t="s">
        <v>427</v>
      </c>
      <c r="C431" s="13" t="s">
        <v>21</v>
      </c>
      <c r="D431" s="13" t="s">
        <v>22</v>
      </c>
      <c r="E431" s="13" t="s">
        <v>428</v>
      </c>
      <c r="F431" s="13">
        <v>10</v>
      </c>
      <c r="G431" s="13" t="s">
        <v>24</v>
      </c>
      <c r="H431" s="14">
        <v>348.63</v>
      </c>
      <c r="I431" s="14">
        <f t="shared" si="6"/>
        <v>3486.3</v>
      </c>
    </row>
    <row r="432" spans="1:9">
      <c r="A432" s="12">
        <v>430</v>
      </c>
      <c r="B432" s="13" t="s">
        <v>429</v>
      </c>
      <c r="C432" s="13" t="s">
        <v>21</v>
      </c>
      <c r="D432" s="13" t="s">
        <v>22</v>
      </c>
      <c r="E432" s="13" t="s">
        <v>430</v>
      </c>
      <c r="F432" s="13">
        <v>5</v>
      </c>
      <c r="G432" s="13" t="s">
        <v>93</v>
      </c>
      <c r="H432" s="14">
        <v>98.59</v>
      </c>
      <c r="I432" s="14">
        <f t="shared" si="6"/>
        <v>492.95</v>
      </c>
    </row>
    <row r="433" spans="1:9">
      <c r="A433" s="12">
        <v>431</v>
      </c>
      <c r="B433" s="13" t="s">
        <v>431</v>
      </c>
      <c r="C433" s="13" t="s">
        <v>21</v>
      </c>
      <c r="D433" s="13" t="s">
        <v>22</v>
      </c>
      <c r="E433" s="13" t="s">
        <v>432</v>
      </c>
      <c r="F433" s="13">
        <v>50</v>
      </c>
      <c r="G433" s="13" t="s">
        <v>335</v>
      </c>
      <c r="H433" s="14">
        <v>58.84</v>
      </c>
      <c r="I433" s="14">
        <f t="shared" si="6"/>
        <v>2942</v>
      </c>
    </row>
    <row r="434" ht="22.5" spans="1:9">
      <c r="A434" s="12">
        <v>432</v>
      </c>
      <c r="B434" s="13" t="s">
        <v>433</v>
      </c>
      <c r="C434" s="13" t="s">
        <v>21</v>
      </c>
      <c r="D434" s="13" t="s">
        <v>434</v>
      </c>
      <c r="E434" s="13" t="s">
        <v>435</v>
      </c>
      <c r="F434" s="13">
        <v>10</v>
      </c>
      <c r="G434" s="13" t="s">
        <v>87</v>
      </c>
      <c r="H434" s="14">
        <v>60.65</v>
      </c>
      <c r="I434" s="14">
        <f t="shared" si="6"/>
        <v>606.5</v>
      </c>
    </row>
    <row r="435" ht="22.5" spans="1:9">
      <c r="A435" s="12">
        <v>433</v>
      </c>
      <c r="B435" s="13" t="s">
        <v>433</v>
      </c>
      <c r="C435" s="13" t="s">
        <v>21</v>
      </c>
      <c r="D435" s="13" t="s">
        <v>434</v>
      </c>
      <c r="E435" s="13" t="s">
        <v>436</v>
      </c>
      <c r="F435" s="13">
        <v>10</v>
      </c>
      <c r="G435" s="13" t="s">
        <v>87</v>
      </c>
      <c r="H435" s="14">
        <v>32.34</v>
      </c>
      <c r="I435" s="14">
        <f t="shared" si="6"/>
        <v>323.4</v>
      </c>
    </row>
    <row r="436" ht="22.5" spans="1:9">
      <c r="A436" s="12">
        <v>434</v>
      </c>
      <c r="B436" s="13" t="s">
        <v>433</v>
      </c>
      <c r="C436" s="13" t="s">
        <v>21</v>
      </c>
      <c r="D436" s="13" t="s">
        <v>434</v>
      </c>
      <c r="E436" s="13" t="s">
        <v>437</v>
      </c>
      <c r="F436" s="13">
        <v>10</v>
      </c>
      <c r="G436" s="13" t="s">
        <v>87</v>
      </c>
      <c r="H436" s="14">
        <v>104.11</v>
      </c>
      <c r="I436" s="14">
        <f t="shared" si="6"/>
        <v>1041.1</v>
      </c>
    </row>
    <row r="437" ht="22.5" spans="1:9">
      <c r="A437" s="12">
        <v>435</v>
      </c>
      <c r="B437" s="13" t="s">
        <v>433</v>
      </c>
      <c r="C437" s="13" t="s">
        <v>21</v>
      </c>
      <c r="D437" s="13" t="s">
        <v>434</v>
      </c>
      <c r="E437" s="13" t="s">
        <v>438</v>
      </c>
      <c r="F437" s="13">
        <v>10</v>
      </c>
      <c r="G437" s="13" t="s">
        <v>87</v>
      </c>
      <c r="H437" s="14">
        <v>106.13</v>
      </c>
      <c r="I437" s="14">
        <f t="shared" si="6"/>
        <v>1061.3</v>
      </c>
    </row>
    <row r="438" ht="22.5" spans="1:9">
      <c r="A438" s="12">
        <v>436</v>
      </c>
      <c r="B438" s="13" t="s">
        <v>433</v>
      </c>
      <c r="C438" s="13" t="s">
        <v>21</v>
      </c>
      <c r="D438" s="13" t="s">
        <v>434</v>
      </c>
      <c r="E438" s="13" t="s">
        <v>439</v>
      </c>
      <c r="F438" s="13">
        <v>10</v>
      </c>
      <c r="G438" s="13" t="s">
        <v>87</v>
      </c>
      <c r="H438" s="14">
        <v>35.38</v>
      </c>
      <c r="I438" s="14">
        <f t="shared" si="6"/>
        <v>353.8</v>
      </c>
    </row>
    <row r="439" ht="22.5" spans="1:9">
      <c r="A439" s="12">
        <v>437</v>
      </c>
      <c r="B439" s="13" t="s">
        <v>433</v>
      </c>
      <c r="C439" s="13" t="s">
        <v>21</v>
      </c>
      <c r="D439" s="13" t="s">
        <v>434</v>
      </c>
      <c r="E439" s="13" t="s">
        <v>440</v>
      </c>
      <c r="F439" s="13">
        <v>10</v>
      </c>
      <c r="G439" s="13" t="s">
        <v>87</v>
      </c>
      <c r="H439" s="14">
        <v>38.91</v>
      </c>
      <c r="I439" s="14">
        <f t="shared" si="6"/>
        <v>389.1</v>
      </c>
    </row>
    <row r="440" spans="1:9">
      <c r="A440" s="12">
        <v>438</v>
      </c>
      <c r="B440" s="13" t="s">
        <v>441</v>
      </c>
      <c r="C440" s="13" t="s">
        <v>21</v>
      </c>
      <c r="D440" s="13" t="s">
        <v>22</v>
      </c>
      <c r="E440" s="13" t="s">
        <v>442</v>
      </c>
      <c r="F440" s="13">
        <v>10</v>
      </c>
      <c r="G440" s="13" t="s">
        <v>93</v>
      </c>
      <c r="H440" s="14">
        <v>56.6</v>
      </c>
      <c r="I440" s="14">
        <f t="shared" si="6"/>
        <v>566</v>
      </c>
    </row>
    <row r="441" spans="1:9">
      <c r="A441" s="12">
        <v>439</v>
      </c>
      <c r="B441" s="13" t="s">
        <v>441</v>
      </c>
      <c r="C441" s="13" t="s">
        <v>21</v>
      </c>
      <c r="D441" s="13" t="s">
        <v>22</v>
      </c>
      <c r="E441" s="13" t="s">
        <v>443</v>
      </c>
      <c r="F441" s="13">
        <v>10</v>
      </c>
      <c r="G441" s="13" t="s">
        <v>93</v>
      </c>
      <c r="H441" s="14">
        <v>35.38</v>
      </c>
      <c r="I441" s="14">
        <f t="shared" si="6"/>
        <v>353.8</v>
      </c>
    </row>
    <row r="442" ht="29" customHeight="1" spans="1:9">
      <c r="A442" s="12">
        <v>440</v>
      </c>
      <c r="B442" s="13" t="s">
        <v>444</v>
      </c>
      <c r="C442" s="13" t="s">
        <v>21</v>
      </c>
      <c r="D442" s="13" t="s">
        <v>22</v>
      </c>
      <c r="E442" s="13" t="s">
        <v>445</v>
      </c>
      <c r="F442" s="13">
        <v>20</v>
      </c>
      <c r="G442" s="13" t="s">
        <v>93</v>
      </c>
      <c r="H442" s="14">
        <v>233.49</v>
      </c>
      <c r="I442" s="14">
        <f t="shared" si="6"/>
        <v>4669.8</v>
      </c>
    </row>
    <row r="443" ht="29" customHeight="1" spans="1:9">
      <c r="A443" s="12">
        <v>441</v>
      </c>
      <c r="B443" s="13" t="s">
        <v>444</v>
      </c>
      <c r="C443" s="13" t="s">
        <v>21</v>
      </c>
      <c r="D443" s="13" t="s">
        <v>22</v>
      </c>
      <c r="E443" s="13" t="s">
        <v>446</v>
      </c>
      <c r="F443" s="13">
        <v>20</v>
      </c>
      <c r="G443" s="13" t="s">
        <v>93</v>
      </c>
      <c r="H443" s="14">
        <v>233.49</v>
      </c>
      <c r="I443" s="14">
        <f t="shared" si="6"/>
        <v>4669.8</v>
      </c>
    </row>
    <row r="444" ht="29" customHeight="1" spans="1:9">
      <c r="A444" s="12">
        <v>442</v>
      </c>
      <c r="B444" s="13" t="s">
        <v>444</v>
      </c>
      <c r="C444" s="13" t="s">
        <v>21</v>
      </c>
      <c r="D444" s="13" t="s">
        <v>22</v>
      </c>
      <c r="E444" s="13" t="s">
        <v>447</v>
      </c>
      <c r="F444" s="13">
        <v>20</v>
      </c>
      <c r="G444" s="13" t="s">
        <v>93</v>
      </c>
      <c r="H444" s="14">
        <v>247.63</v>
      </c>
      <c r="I444" s="14">
        <f t="shared" si="6"/>
        <v>4952.6</v>
      </c>
    </row>
    <row r="445" ht="29" customHeight="1" spans="1:9">
      <c r="A445" s="12">
        <v>443</v>
      </c>
      <c r="B445" s="13" t="s">
        <v>444</v>
      </c>
      <c r="C445" s="13" t="s">
        <v>21</v>
      </c>
      <c r="D445" s="13" t="s">
        <v>22</v>
      </c>
      <c r="E445" s="13" t="s">
        <v>448</v>
      </c>
      <c r="F445" s="13">
        <v>20</v>
      </c>
      <c r="G445" s="13" t="s">
        <v>93</v>
      </c>
      <c r="H445" s="14">
        <v>243.66</v>
      </c>
      <c r="I445" s="14">
        <f t="shared" si="6"/>
        <v>4873.2</v>
      </c>
    </row>
    <row r="446" ht="29" customHeight="1" spans="1:9">
      <c r="A446" s="12">
        <v>444</v>
      </c>
      <c r="B446" s="13" t="s">
        <v>449</v>
      </c>
      <c r="C446" s="13" t="s">
        <v>21</v>
      </c>
      <c r="D446" s="13" t="s">
        <v>450</v>
      </c>
      <c r="E446" s="13" t="s">
        <v>451</v>
      </c>
      <c r="F446" s="13">
        <v>5</v>
      </c>
      <c r="G446" s="13" t="s">
        <v>93</v>
      </c>
      <c r="H446" s="14">
        <v>56.39</v>
      </c>
      <c r="I446" s="14">
        <f t="shared" si="6"/>
        <v>281.95</v>
      </c>
    </row>
    <row r="447" ht="29" customHeight="1" spans="1:9">
      <c r="A447" s="12">
        <v>445</v>
      </c>
      <c r="B447" s="13" t="s">
        <v>452</v>
      </c>
      <c r="C447" s="13" t="s">
        <v>21</v>
      </c>
      <c r="D447" s="13" t="s">
        <v>450</v>
      </c>
      <c r="E447" s="13" t="s">
        <v>453</v>
      </c>
      <c r="F447" s="13">
        <v>5</v>
      </c>
      <c r="G447" s="13" t="s">
        <v>93</v>
      </c>
      <c r="H447" s="14">
        <v>56.39</v>
      </c>
      <c r="I447" s="14">
        <f t="shared" si="6"/>
        <v>281.95</v>
      </c>
    </row>
    <row r="448" ht="29" customHeight="1" spans="1:9">
      <c r="A448" s="12">
        <v>446</v>
      </c>
      <c r="B448" s="13" t="s">
        <v>454</v>
      </c>
      <c r="C448" s="13" t="s">
        <v>21</v>
      </c>
      <c r="D448" s="13" t="s">
        <v>450</v>
      </c>
      <c r="E448" s="13" t="s">
        <v>455</v>
      </c>
      <c r="F448" s="13">
        <v>5</v>
      </c>
      <c r="G448" s="13" t="s">
        <v>93</v>
      </c>
      <c r="H448" s="14">
        <v>59.91</v>
      </c>
      <c r="I448" s="14">
        <f t="shared" si="6"/>
        <v>299.55</v>
      </c>
    </row>
    <row r="449" ht="29" customHeight="1" spans="1:9">
      <c r="A449" s="12">
        <v>447</v>
      </c>
      <c r="B449" s="13" t="s">
        <v>454</v>
      </c>
      <c r="C449" s="13" t="s">
        <v>21</v>
      </c>
      <c r="D449" s="13" t="s">
        <v>450</v>
      </c>
      <c r="E449" s="13" t="s">
        <v>456</v>
      </c>
      <c r="F449" s="13">
        <v>5</v>
      </c>
      <c r="G449" s="13" t="s">
        <v>93</v>
      </c>
      <c r="H449" s="14">
        <v>70.43</v>
      </c>
      <c r="I449" s="14">
        <f t="shared" si="6"/>
        <v>352.15</v>
      </c>
    </row>
    <row r="450" ht="39" customHeight="1" spans="1:9">
      <c r="A450" s="12">
        <v>448</v>
      </c>
      <c r="B450" s="13" t="s">
        <v>457</v>
      </c>
      <c r="C450" s="13" t="s">
        <v>21</v>
      </c>
      <c r="D450" s="13" t="s">
        <v>458</v>
      </c>
      <c r="E450" s="13" t="s">
        <v>459</v>
      </c>
      <c r="F450" s="13">
        <v>10</v>
      </c>
      <c r="G450" s="13" t="s">
        <v>93</v>
      </c>
      <c r="H450" s="14">
        <v>326.89</v>
      </c>
      <c r="I450" s="14">
        <f t="shared" si="6"/>
        <v>3268.9</v>
      </c>
    </row>
    <row r="451" ht="39" customHeight="1" spans="1:9">
      <c r="A451" s="12">
        <v>449</v>
      </c>
      <c r="B451" s="13" t="s">
        <v>457</v>
      </c>
      <c r="C451" s="13" t="s">
        <v>21</v>
      </c>
      <c r="D451" s="13" t="s">
        <v>458</v>
      </c>
      <c r="E451" s="13" t="s">
        <v>460</v>
      </c>
      <c r="F451" s="13">
        <v>4</v>
      </c>
      <c r="G451" s="13" t="s">
        <v>93</v>
      </c>
      <c r="H451" s="14">
        <v>326.89</v>
      </c>
      <c r="I451" s="14">
        <f t="shared" si="6"/>
        <v>1307.56</v>
      </c>
    </row>
    <row r="452" spans="1:9">
      <c r="A452" s="12">
        <v>450</v>
      </c>
      <c r="B452" s="13" t="s">
        <v>461</v>
      </c>
      <c r="C452" s="13" t="s">
        <v>21</v>
      </c>
      <c r="D452" s="13" t="s">
        <v>22</v>
      </c>
      <c r="E452" s="15" t="s">
        <v>995</v>
      </c>
      <c r="F452" s="13">
        <v>1</v>
      </c>
      <c r="G452" s="13" t="s">
        <v>93</v>
      </c>
      <c r="H452" s="14">
        <v>484.07</v>
      </c>
      <c r="I452" s="14">
        <f t="shared" ref="I452:I515" si="7">H452*F452</f>
        <v>484.07</v>
      </c>
    </row>
    <row r="453" spans="1:9">
      <c r="A453" s="12">
        <v>451</v>
      </c>
      <c r="B453" s="13" t="s">
        <v>461</v>
      </c>
      <c r="C453" s="13" t="s">
        <v>21</v>
      </c>
      <c r="D453" s="13" t="s">
        <v>22</v>
      </c>
      <c r="E453" s="15" t="s">
        <v>996</v>
      </c>
      <c r="F453" s="13">
        <v>1</v>
      </c>
      <c r="G453" s="13" t="s">
        <v>93</v>
      </c>
      <c r="H453" s="14">
        <v>338.05</v>
      </c>
      <c r="I453" s="14">
        <f t="shared" si="7"/>
        <v>338.05</v>
      </c>
    </row>
    <row r="454" spans="1:9">
      <c r="A454" s="12">
        <v>452</v>
      </c>
      <c r="B454" s="13" t="s">
        <v>461</v>
      </c>
      <c r="C454" s="13" t="s">
        <v>21</v>
      </c>
      <c r="D454" s="13" t="s">
        <v>22</v>
      </c>
      <c r="E454" s="15" t="s">
        <v>997</v>
      </c>
      <c r="F454" s="13">
        <v>1</v>
      </c>
      <c r="G454" s="13" t="s">
        <v>93</v>
      </c>
      <c r="H454" s="14">
        <v>307.08</v>
      </c>
      <c r="I454" s="14">
        <f t="shared" si="7"/>
        <v>307.08</v>
      </c>
    </row>
    <row r="455" spans="1:9">
      <c r="A455" s="12">
        <v>453</v>
      </c>
      <c r="B455" s="13" t="s">
        <v>461</v>
      </c>
      <c r="C455" s="13" t="s">
        <v>21</v>
      </c>
      <c r="D455" s="13" t="s">
        <v>22</v>
      </c>
      <c r="E455" s="15" t="s">
        <v>998</v>
      </c>
      <c r="F455" s="13">
        <v>1</v>
      </c>
      <c r="G455" s="13" t="s">
        <v>93</v>
      </c>
      <c r="H455" s="14">
        <v>165.49</v>
      </c>
      <c r="I455" s="14">
        <f t="shared" si="7"/>
        <v>165.49</v>
      </c>
    </row>
    <row r="456" spans="1:9">
      <c r="A456" s="12">
        <v>454</v>
      </c>
      <c r="B456" s="13" t="s">
        <v>461</v>
      </c>
      <c r="C456" s="13" t="s">
        <v>21</v>
      </c>
      <c r="D456" s="13" t="s">
        <v>22</v>
      </c>
      <c r="E456" s="15" t="s">
        <v>999</v>
      </c>
      <c r="F456" s="13">
        <v>1</v>
      </c>
      <c r="G456" s="13" t="s">
        <v>93</v>
      </c>
      <c r="H456" s="14">
        <v>202.4</v>
      </c>
      <c r="I456" s="14">
        <f t="shared" si="7"/>
        <v>202.4</v>
      </c>
    </row>
    <row r="457" spans="1:9">
      <c r="A457" s="12">
        <v>455</v>
      </c>
      <c r="B457" s="13" t="s">
        <v>461</v>
      </c>
      <c r="C457" s="13" t="s">
        <v>21</v>
      </c>
      <c r="D457" s="13" t="s">
        <v>22</v>
      </c>
      <c r="E457" s="15" t="s">
        <v>1000</v>
      </c>
      <c r="F457" s="13">
        <v>5</v>
      </c>
      <c r="G457" s="13" t="s">
        <v>93</v>
      </c>
      <c r="H457" s="14">
        <v>225.01</v>
      </c>
      <c r="I457" s="14">
        <f t="shared" si="7"/>
        <v>1125.05</v>
      </c>
    </row>
    <row r="458" spans="1:9">
      <c r="A458" s="12">
        <v>456</v>
      </c>
      <c r="B458" s="13" t="s">
        <v>461</v>
      </c>
      <c r="C458" s="13" t="s">
        <v>21</v>
      </c>
      <c r="D458" s="13" t="s">
        <v>22</v>
      </c>
      <c r="E458" s="15" t="s">
        <v>1001</v>
      </c>
      <c r="F458" s="13">
        <v>5</v>
      </c>
      <c r="G458" s="13" t="s">
        <v>93</v>
      </c>
      <c r="H458" s="14">
        <v>177.3</v>
      </c>
      <c r="I458" s="14">
        <f t="shared" si="7"/>
        <v>886.5</v>
      </c>
    </row>
    <row r="459" spans="1:9">
      <c r="A459" s="12">
        <v>457</v>
      </c>
      <c r="B459" s="13" t="s">
        <v>461</v>
      </c>
      <c r="C459" s="13" t="s">
        <v>21</v>
      </c>
      <c r="D459" s="13" t="s">
        <v>22</v>
      </c>
      <c r="E459" s="15" t="s">
        <v>1002</v>
      </c>
      <c r="F459" s="13">
        <v>5</v>
      </c>
      <c r="G459" s="13" t="s">
        <v>93</v>
      </c>
      <c r="H459" s="14">
        <v>160.79</v>
      </c>
      <c r="I459" s="14">
        <f t="shared" si="7"/>
        <v>803.95</v>
      </c>
    </row>
    <row r="460" spans="1:9">
      <c r="A460" s="12">
        <v>458</v>
      </c>
      <c r="B460" s="13" t="s">
        <v>461</v>
      </c>
      <c r="C460" s="13" t="s">
        <v>21</v>
      </c>
      <c r="D460" s="13" t="s">
        <v>22</v>
      </c>
      <c r="E460" s="15" t="s">
        <v>1003</v>
      </c>
      <c r="F460" s="13">
        <v>5</v>
      </c>
      <c r="G460" s="13" t="s">
        <v>93</v>
      </c>
      <c r="H460" s="14">
        <v>147.88</v>
      </c>
      <c r="I460" s="14">
        <f t="shared" si="7"/>
        <v>739.4</v>
      </c>
    </row>
    <row r="461" spans="1:9">
      <c r="A461" s="12">
        <v>459</v>
      </c>
      <c r="B461" s="13" t="s">
        <v>471</v>
      </c>
      <c r="C461" s="13" t="s">
        <v>21</v>
      </c>
      <c r="D461" s="13" t="s">
        <v>22</v>
      </c>
      <c r="E461" s="13" t="s">
        <v>472</v>
      </c>
      <c r="F461" s="13">
        <v>50</v>
      </c>
      <c r="G461" s="13" t="s">
        <v>93</v>
      </c>
      <c r="H461" s="14">
        <v>36.74</v>
      </c>
      <c r="I461" s="14">
        <f t="shared" si="7"/>
        <v>1837</v>
      </c>
    </row>
    <row r="462" spans="1:9">
      <c r="A462" s="12">
        <v>460</v>
      </c>
      <c r="B462" s="13" t="s">
        <v>473</v>
      </c>
      <c r="C462" s="13" t="s">
        <v>21</v>
      </c>
      <c r="D462" s="13" t="s">
        <v>22</v>
      </c>
      <c r="E462" s="13" t="s">
        <v>474</v>
      </c>
      <c r="F462" s="13">
        <v>30</v>
      </c>
      <c r="G462" s="13" t="s">
        <v>93</v>
      </c>
      <c r="H462" s="14">
        <v>42.35</v>
      </c>
      <c r="I462" s="14">
        <f t="shared" si="7"/>
        <v>1270.5</v>
      </c>
    </row>
    <row r="463" spans="1:9">
      <c r="A463" s="12">
        <v>461</v>
      </c>
      <c r="B463" s="13" t="s">
        <v>473</v>
      </c>
      <c r="C463" s="13" t="s">
        <v>21</v>
      </c>
      <c r="D463" s="13" t="s">
        <v>22</v>
      </c>
      <c r="E463" s="13" t="s">
        <v>475</v>
      </c>
      <c r="F463" s="13">
        <v>20</v>
      </c>
      <c r="G463" s="13" t="s">
        <v>93</v>
      </c>
      <c r="H463" s="14">
        <v>42.35</v>
      </c>
      <c r="I463" s="14">
        <f t="shared" si="7"/>
        <v>847</v>
      </c>
    </row>
    <row r="464" spans="1:9">
      <c r="A464" s="12">
        <v>462</v>
      </c>
      <c r="B464" s="13" t="s">
        <v>476</v>
      </c>
      <c r="C464" s="13" t="s">
        <v>21</v>
      </c>
      <c r="D464" s="13" t="s">
        <v>22</v>
      </c>
      <c r="E464" s="13" t="s">
        <v>477</v>
      </c>
      <c r="F464" s="13">
        <v>2</v>
      </c>
      <c r="G464" s="13" t="s">
        <v>207</v>
      </c>
      <c r="H464" s="14">
        <v>446.46</v>
      </c>
      <c r="I464" s="14">
        <f t="shared" si="7"/>
        <v>892.92</v>
      </c>
    </row>
    <row r="465" spans="1:9">
      <c r="A465" s="12">
        <v>463</v>
      </c>
      <c r="B465" s="13" t="s">
        <v>478</v>
      </c>
      <c r="C465" s="13" t="s">
        <v>21</v>
      </c>
      <c r="D465" s="13" t="s">
        <v>22</v>
      </c>
      <c r="E465" s="13" t="s">
        <v>479</v>
      </c>
      <c r="F465" s="13">
        <v>10</v>
      </c>
      <c r="G465" s="13" t="s">
        <v>107</v>
      </c>
      <c r="H465" s="14">
        <v>190</v>
      </c>
      <c r="I465" s="14">
        <f t="shared" si="7"/>
        <v>1900</v>
      </c>
    </row>
    <row r="466" ht="22.5" spans="1:9">
      <c r="A466" s="12">
        <v>464</v>
      </c>
      <c r="B466" s="13" t="s">
        <v>480</v>
      </c>
      <c r="C466" s="13" t="s">
        <v>21</v>
      </c>
      <c r="D466" s="13" t="s">
        <v>22</v>
      </c>
      <c r="E466" s="13" t="s">
        <v>481</v>
      </c>
      <c r="F466" s="13">
        <v>6</v>
      </c>
      <c r="G466" s="13" t="s">
        <v>207</v>
      </c>
      <c r="H466" s="14">
        <v>1802.65</v>
      </c>
      <c r="I466" s="14">
        <f t="shared" si="7"/>
        <v>10815.9</v>
      </c>
    </row>
    <row r="467" ht="22.5" spans="1:9">
      <c r="A467" s="12">
        <v>465</v>
      </c>
      <c r="B467" s="13" t="s">
        <v>480</v>
      </c>
      <c r="C467" s="13" t="s">
        <v>21</v>
      </c>
      <c r="D467" s="13" t="s">
        <v>22</v>
      </c>
      <c r="E467" s="13" t="s">
        <v>482</v>
      </c>
      <c r="F467" s="13">
        <v>6</v>
      </c>
      <c r="G467" s="13" t="s">
        <v>207</v>
      </c>
      <c r="H467" s="14">
        <v>1192.04</v>
      </c>
      <c r="I467" s="14">
        <f t="shared" si="7"/>
        <v>7152.24</v>
      </c>
    </row>
    <row r="468" ht="22.5" spans="1:9">
      <c r="A468" s="12">
        <v>466</v>
      </c>
      <c r="B468" s="13" t="s">
        <v>480</v>
      </c>
      <c r="C468" s="13" t="s">
        <v>21</v>
      </c>
      <c r="D468" s="13" t="s">
        <v>22</v>
      </c>
      <c r="E468" s="13" t="s">
        <v>483</v>
      </c>
      <c r="F468" s="13">
        <v>6</v>
      </c>
      <c r="G468" s="13" t="s">
        <v>207</v>
      </c>
      <c r="H468" s="14">
        <v>528.32</v>
      </c>
      <c r="I468" s="14">
        <f t="shared" si="7"/>
        <v>3169.92</v>
      </c>
    </row>
    <row r="469" ht="22.5" spans="1:9">
      <c r="A469" s="12">
        <v>467</v>
      </c>
      <c r="B469" s="13" t="s">
        <v>480</v>
      </c>
      <c r="C469" s="13" t="s">
        <v>21</v>
      </c>
      <c r="D469" s="13" t="s">
        <v>22</v>
      </c>
      <c r="E469" s="13" t="s">
        <v>484</v>
      </c>
      <c r="F469" s="13">
        <v>6</v>
      </c>
      <c r="G469" s="13" t="s">
        <v>207</v>
      </c>
      <c r="H469" s="14">
        <v>1230.34</v>
      </c>
      <c r="I469" s="14">
        <f t="shared" si="7"/>
        <v>7382.04</v>
      </c>
    </row>
    <row r="470" ht="22.5" spans="1:9">
      <c r="A470" s="12">
        <v>468</v>
      </c>
      <c r="B470" s="13" t="s">
        <v>480</v>
      </c>
      <c r="C470" s="13" t="s">
        <v>21</v>
      </c>
      <c r="D470" s="13" t="s">
        <v>22</v>
      </c>
      <c r="E470" s="13" t="s">
        <v>485</v>
      </c>
      <c r="F470" s="13">
        <v>6</v>
      </c>
      <c r="G470" s="13" t="s">
        <v>207</v>
      </c>
      <c r="H470" s="14">
        <v>899.5</v>
      </c>
      <c r="I470" s="14">
        <f t="shared" si="7"/>
        <v>5397</v>
      </c>
    </row>
    <row r="471" ht="22.5" spans="1:9">
      <c r="A471" s="12">
        <v>469</v>
      </c>
      <c r="B471" s="13" t="s">
        <v>480</v>
      </c>
      <c r="C471" s="13" t="s">
        <v>21</v>
      </c>
      <c r="D471" s="13" t="s">
        <v>22</v>
      </c>
      <c r="E471" s="13" t="s">
        <v>486</v>
      </c>
      <c r="F471" s="13">
        <v>6</v>
      </c>
      <c r="G471" s="13" t="s">
        <v>207</v>
      </c>
      <c r="H471" s="14">
        <v>602.9</v>
      </c>
      <c r="I471" s="14">
        <f t="shared" si="7"/>
        <v>3617.4</v>
      </c>
    </row>
    <row r="472" spans="1:9">
      <c r="A472" s="12">
        <v>470</v>
      </c>
      <c r="B472" s="13" t="s">
        <v>487</v>
      </c>
      <c r="C472" s="13" t="s">
        <v>21</v>
      </c>
      <c r="D472" s="13" t="s">
        <v>22</v>
      </c>
      <c r="E472" s="15" t="s">
        <v>990</v>
      </c>
      <c r="F472" s="13">
        <v>2</v>
      </c>
      <c r="G472" s="13" t="s">
        <v>207</v>
      </c>
      <c r="H472" s="14">
        <v>1929.2</v>
      </c>
      <c r="I472" s="14">
        <f t="shared" si="7"/>
        <v>3858.4</v>
      </c>
    </row>
    <row r="473" spans="1:9">
      <c r="A473" s="12">
        <v>471</v>
      </c>
      <c r="B473" s="13" t="s">
        <v>487</v>
      </c>
      <c r="C473" s="13" t="s">
        <v>21</v>
      </c>
      <c r="D473" s="13" t="s">
        <v>22</v>
      </c>
      <c r="E473" s="15" t="s">
        <v>1004</v>
      </c>
      <c r="F473" s="13">
        <v>2</v>
      </c>
      <c r="G473" s="13" t="s">
        <v>207</v>
      </c>
      <c r="H473" s="14">
        <v>1460.18</v>
      </c>
      <c r="I473" s="14">
        <f t="shared" si="7"/>
        <v>2920.36</v>
      </c>
    </row>
    <row r="474" ht="22.5" spans="1:9">
      <c r="A474" s="12">
        <v>472</v>
      </c>
      <c r="B474" s="13" t="s">
        <v>489</v>
      </c>
      <c r="C474" s="13" t="s">
        <v>21</v>
      </c>
      <c r="D474" s="13" t="s">
        <v>22</v>
      </c>
      <c r="E474" s="13" t="s">
        <v>490</v>
      </c>
      <c r="F474" s="13">
        <v>20</v>
      </c>
      <c r="G474" s="13" t="s">
        <v>114</v>
      </c>
      <c r="H474" s="14">
        <v>26.68</v>
      </c>
      <c r="I474" s="14">
        <f t="shared" si="7"/>
        <v>533.6</v>
      </c>
    </row>
    <row r="475" spans="1:9">
      <c r="A475" s="12">
        <v>473</v>
      </c>
      <c r="B475" s="13" t="s">
        <v>491</v>
      </c>
      <c r="C475" s="13" t="s">
        <v>21</v>
      </c>
      <c r="D475" s="13" t="s">
        <v>492</v>
      </c>
      <c r="E475" s="13" t="s">
        <v>493</v>
      </c>
      <c r="F475" s="13">
        <v>120</v>
      </c>
      <c r="G475" s="13" t="s">
        <v>107</v>
      </c>
      <c r="H475" s="14">
        <v>2.99</v>
      </c>
      <c r="I475" s="14">
        <f t="shared" si="7"/>
        <v>358.8</v>
      </c>
    </row>
    <row r="476" spans="1:9">
      <c r="A476" s="12">
        <v>474</v>
      </c>
      <c r="B476" s="13" t="s">
        <v>494</v>
      </c>
      <c r="C476" s="13" t="s">
        <v>21</v>
      </c>
      <c r="D476" s="13" t="s">
        <v>22</v>
      </c>
      <c r="E476" s="13" t="s">
        <v>495</v>
      </c>
      <c r="F476" s="13">
        <v>20</v>
      </c>
      <c r="G476" s="13" t="s">
        <v>496</v>
      </c>
      <c r="H476" s="14">
        <v>77.72</v>
      </c>
      <c r="I476" s="14">
        <f t="shared" si="7"/>
        <v>1554.4</v>
      </c>
    </row>
    <row r="477" spans="1:9">
      <c r="A477" s="12">
        <v>475</v>
      </c>
      <c r="B477" s="13" t="s">
        <v>497</v>
      </c>
      <c r="C477" s="13" t="s">
        <v>21</v>
      </c>
      <c r="D477" s="13" t="s">
        <v>22</v>
      </c>
      <c r="E477" s="13" t="s">
        <v>498</v>
      </c>
      <c r="F477" s="13">
        <v>5</v>
      </c>
      <c r="G477" s="13" t="s">
        <v>324</v>
      </c>
      <c r="H477" s="14">
        <v>161.44</v>
      </c>
      <c r="I477" s="14">
        <f t="shared" si="7"/>
        <v>807.2</v>
      </c>
    </row>
    <row r="478" spans="1:9">
      <c r="A478" s="12">
        <v>476</v>
      </c>
      <c r="B478" s="13" t="s">
        <v>499</v>
      </c>
      <c r="C478" s="13" t="s">
        <v>21</v>
      </c>
      <c r="D478" s="13" t="s">
        <v>22</v>
      </c>
      <c r="E478" s="13" t="s">
        <v>500</v>
      </c>
      <c r="F478" s="13">
        <v>6</v>
      </c>
      <c r="G478" s="13" t="s">
        <v>496</v>
      </c>
      <c r="H478" s="14">
        <v>175.83</v>
      </c>
      <c r="I478" s="14">
        <f t="shared" si="7"/>
        <v>1054.98</v>
      </c>
    </row>
    <row r="479" spans="1:9">
      <c r="A479" s="12">
        <v>477</v>
      </c>
      <c r="B479" s="13" t="s">
        <v>501</v>
      </c>
      <c r="C479" s="13" t="s">
        <v>502</v>
      </c>
      <c r="D479" s="13" t="s">
        <v>503</v>
      </c>
      <c r="E479" s="13" t="s">
        <v>504</v>
      </c>
      <c r="F479" s="13">
        <v>4</v>
      </c>
      <c r="G479" s="13" t="s">
        <v>405</v>
      </c>
      <c r="H479" s="14">
        <v>41.34</v>
      </c>
      <c r="I479" s="14">
        <f t="shared" si="7"/>
        <v>165.36</v>
      </c>
    </row>
    <row r="480" ht="22.5" spans="1:9">
      <c r="A480" s="12">
        <v>478</v>
      </c>
      <c r="B480" s="13" t="s">
        <v>505</v>
      </c>
      <c r="C480" s="13" t="s">
        <v>502</v>
      </c>
      <c r="D480" s="13" t="s">
        <v>506</v>
      </c>
      <c r="E480" s="13" t="s">
        <v>507</v>
      </c>
      <c r="F480" s="13">
        <v>3</v>
      </c>
      <c r="G480" s="13" t="s">
        <v>405</v>
      </c>
      <c r="H480" s="14">
        <v>350.64</v>
      </c>
      <c r="I480" s="14">
        <f t="shared" si="7"/>
        <v>1051.92</v>
      </c>
    </row>
    <row r="481" ht="22.5" spans="1:9">
      <c r="A481" s="12">
        <v>479</v>
      </c>
      <c r="B481" s="13" t="s">
        <v>505</v>
      </c>
      <c r="C481" s="13" t="s">
        <v>502</v>
      </c>
      <c r="D481" s="13" t="s">
        <v>506</v>
      </c>
      <c r="E481" s="13" t="s">
        <v>508</v>
      </c>
      <c r="F481" s="13">
        <v>3</v>
      </c>
      <c r="G481" s="13" t="s">
        <v>405</v>
      </c>
      <c r="H481" s="14">
        <v>466.7</v>
      </c>
      <c r="I481" s="14">
        <f t="shared" si="7"/>
        <v>1400.1</v>
      </c>
    </row>
    <row r="482" spans="1:9">
      <c r="A482" s="12">
        <v>480</v>
      </c>
      <c r="B482" s="13" t="s">
        <v>509</v>
      </c>
      <c r="C482" s="13" t="s">
        <v>21</v>
      </c>
      <c r="D482" s="13" t="s">
        <v>22</v>
      </c>
      <c r="E482" s="13" t="s">
        <v>510</v>
      </c>
      <c r="F482" s="13">
        <v>6</v>
      </c>
      <c r="G482" s="13" t="s">
        <v>286</v>
      </c>
      <c r="H482" s="14">
        <v>1.6</v>
      </c>
      <c r="I482" s="14">
        <f t="shared" si="7"/>
        <v>9.6</v>
      </c>
    </row>
    <row r="483" spans="1:9">
      <c r="A483" s="12">
        <v>481</v>
      </c>
      <c r="B483" s="13" t="s">
        <v>509</v>
      </c>
      <c r="C483" s="13" t="s">
        <v>21</v>
      </c>
      <c r="D483" s="13" t="s">
        <v>22</v>
      </c>
      <c r="E483" s="13" t="s">
        <v>511</v>
      </c>
      <c r="F483" s="13">
        <v>6</v>
      </c>
      <c r="G483" s="13" t="s">
        <v>286</v>
      </c>
      <c r="H483" s="14">
        <v>2.38</v>
      </c>
      <c r="I483" s="14">
        <f t="shared" si="7"/>
        <v>14.28</v>
      </c>
    </row>
    <row r="484" spans="1:9">
      <c r="A484" s="12">
        <v>482</v>
      </c>
      <c r="B484" s="13" t="s">
        <v>509</v>
      </c>
      <c r="C484" s="13" t="s">
        <v>21</v>
      </c>
      <c r="D484" s="13" t="s">
        <v>22</v>
      </c>
      <c r="E484" s="13" t="s">
        <v>512</v>
      </c>
      <c r="F484" s="13">
        <v>6</v>
      </c>
      <c r="G484" s="13" t="s">
        <v>286</v>
      </c>
      <c r="H484" s="14">
        <v>3.18</v>
      </c>
      <c r="I484" s="14">
        <f t="shared" si="7"/>
        <v>19.08</v>
      </c>
    </row>
    <row r="485" spans="1:9">
      <c r="A485" s="12">
        <v>483</v>
      </c>
      <c r="B485" s="13" t="s">
        <v>509</v>
      </c>
      <c r="C485" s="13" t="s">
        <v>21</v>
      </c>
      <c r="D485" s="13" t="s">
        <v>22</v>
      </c>
      <c r="E485" s="13" t="s">
        <v>513</v>
      </c>
      <c r="F485" s="13">
        <v>6</v>
      </c>
      <c r="G485" s="13" t="s">
        <v>286</v>
      </c>
      <c r="H485" s="14">
        <v>3.98</v>
      </c>
      <c r="I485" s="14">
        <f t="shared" si="7"/>
        <v>23.88</v>
      </c>
    </row>
    <row r="486" spans="1:9">
      <c r="A486" s="12">
        <v>484</v>
      </c>
      <c r="B486" s="13" t="s">
        <v>509</v>
      </c>
      <c r="C486" s="13" t="s">
        <v>21</v>
      </c>
      <c r="D486" s="13" t="s">
        <v>22</v>
      </c>
      <c r="E486" s="13" t="s">
        <v>514</v>
      </c>
      <c r="F486" s="13">
        <v>6</v>
      </c>
      <c r="G486" s="13" t="s">
        <v>286</v>
      </c>
      <c r="H486" s="14">
        <v>3.98</v>
      </c>
      <c r="I486" s="14">
        <f t="shared" si="7"/>
        <v>23.88</v>
      </c>
    </row>
    <row r="487" spans="1:9">
      <c r="A487" s="12">
        <v>485</v>
      </c>
      <c r="B487" s="13" t="s">
        <v>509</v>
      </c>
      <c r="C487" s="13" t="s">
        <v>21</v>
      </c>
      <c r="D487" s="13" t="s">
        <v>22</v>
      </c>
      <c r="E487" s="13" t="s">
        <v>515</v>
      </c>
      <c r="F487" s="13">
        <v>6</v>
      </c>
      <c r="G487" s="13" t="s">
        <v>286</v>
      </c>
      <c r="H487" s="14">
        <v>4.77</v>
      </c>
      <c r="I487" s="14">
        <f t="shared" si="7"/>
        <v>28.62</v>
      </c>
    </row>
    <row r="488" spans="1:9">
      <c r="A488" s="12">
        <v>486</v>
      </c>
      <c r="B488" s="13" t="s">
        <v>509</v>
      </c>
      <c r="C488" s="13" t="s">
        <v>21</v>
      </c>
      <c r="D488" s="13" t="s">
        <v>22</v>
      </c>
      <c r="E488" s="13" t="s">
        <v>516</v>
      </c>
      <c r="F488" s="13">
        <v>6</v>
      </c>
      <c r="G488" s="13" t="s">
        <v>286</v>
      </c>
      <c r="H488" s="14">
        <v>6.36</v>
      </c>
      <c r="I488" s="14">
        <f t="shared" si="7"/>
        <v>38.16</v>
      </c>
    </row>
    <row r="489" spans="1:9">
      <c r="A489" s="12">
        <v>487</v>
      </c>
      <c r="B489" s="13" t="s">
        <v>509</v>
      </c>
      <c r="C489" s="13" t="s">
        <v>21</v>
      </c>
      <c r="D489" s="13" t="s">
        <v>22</v>
      </c>
      <c r="E489" s="13" t="s">
        <v>517</v>
      </c>
      <c r="F489" s="13">
        <v>6</v>
      </c>
      <c r="G489" s="13" t="s">
        <v>286</v>
      </c>
      <c r="H489" s="14">
        <v>8.73</v>
      </c>
      <c r="I489" s="14">
        <f t="shared" si="7"/>
        <v>52.38</v>
      </c>
    </row>
    <row r="490" spans="1:9">
      <c r="A490" s="12">
        <v>488</v>
      </c>
      <c r="B490" s="13" t="s">
        <v>509</v>
      </c>
      <c r="C490" s="13" t="s">
        <v>21</v>
      </c>
      <c r="D490" s="13" t="s">
        <v>22</v>
      </c>
      <c r="E490" s="13" t="s">
        <v>518</v>
      </c>
      <c r="F490" s="13">
        <v>6</v>
      </c>
      <c r="G490" s="13" t="s">
        <v>286</v>
      </c>
      <c r="H490" s="14">
        <v>9.95</v>
      </c>
      <c r="I490" s="14">
        <f t="shared" si="7"/>
        <v>59.7</v>
      </c>
    </row>
    <row r="491" spans="1:9">
      <c r="A491" s="12">
        <v>489</v>
      </c>
      <c r="B491" s="13" t="s">
        <v>509</v>
      </c>
      <c r="C491" s="13" t="s">
        <v>21</v>
      </c>
      <c r="D491" s="13" t="s">
        <v>22</v>
      </c>
      <c r="E491" s="13" t="s">
        <v>519</v>
      </c>
      <c r="F491" s="13">
        <v>6</v>
      </c>
      <c r="G491" s="13" t="s">
        <v>286</v>
      </c>
      <c r="H491" s="14">
        <v>15.09</v>
      </c>
      <c r="I491" s="14">
        <f t="shared" si="7"/>
        <v>90.54</v>
      </c>
    </row>
    <row r="492" spans="1:9">
      <c r="A492" s="12">
        <v>490</v>
      </c>
      <c r="B492" s="13" t="s">
        <v>509</v>
      </c>
      <c r="C492" s="13" t="s">
        <v>21</v>
      </c>
      <c r="D492" s="13" t="s">
        <v>22</v>
      </c>
      <c r="E492" s="13" t="s">
        <v>520</v>
      </c>
      <c r="F492" s="13">
        <v>6</v>
      </c>
      <c r="G492" s="13" t="s">
        <v>286</v>
      </c>
      <c r="H492" s="14">
        <v>22.88</v>
      </c>
      <c r="I492" s="14">
        <f t="shared" si="7"/>
        <v>137.28</v>
      </c>
    </row>
    <row r="493" spans="1:9">
      <c r="A493" s="12">
        <v>491</v>
      </c>
      <c r="B493" s="13" t="s">
        <v>509</v>
      </c>
      <c r="C493" s="13" t="s">
        <v>21</v>
      </c>
      <c r="D493" s="13" t="s">
        <v>22</v>
      </c>
      <c r="E493" s="13" t="s">
        <v>521</v>
      </c>
      <c r="F493" s="13">
        <v>6</v>
      </c>
      <c r="G493" s="13" t="s">
        <v>286</v>
      </c>
      <c r="H493" s="14">
        <v>27.81</v>
      </c>
      <c r="I493" s="14">
        <f t="shared" si="7"/>
        <v>166.86</v>
      </c>
    </row>
    <row r="494" spans="1:9">
      <c r="A494" s="12">
        <v>492</v>
      </c>
      <c r="B494" s="13" t="s">
        <v>509</v>
      </c>
      <c r="C494" s="13" t="s">
        <v>21</v>
      </c>
      <c r="D494" s="13" t="s">
        <v>22</v>
      </c>
      <c r="E494" s="13" t="s">
        <v>522</v>
      </c>
      <c r="F494" s="13">
        <v>6</v>
      </c>
      <c r="G494" s="13" t="s">
        <v>286</v>
      </c>
      <c r="H494" s="14">
        <v>34.17</v>
      </c>
      <c r="I494" s="14">
        <f t="shared" si="7"/>
        <v>205.02</v>
      </c>
    </row>
    <row r="495" spans="1:9">
      <c r="A495" s="12">
        <v>493</v>
      </c>
      <c r="B495" s="13" t="s">
        <v>509</v>
      </c>
      <c r="C495" s="13" t="s">
        <v>21</v>
      </c>
      <c r="D495" s="13" t="s">
        <v>22</v>
      </c>
      <c r="E495" s="13" t="s">
        <v>523</v>
      </c>
      <c r="F495" s="13">
        <v>6</v>
      </c>
      <c r="G495" s="13" t="s">
        <v>286</v>
      </c>
      <c r="H495" s="14">
        <v>40.56</v>
      </c>
      <c r="I495" s="14">
        <f t="shared" si="7"/>
        <v>243.36</v>
      </c>
    </row>
    <row r="496" spans="1:9">
      <c r="A496" s="12">
        <v>494</v>
      </c>
      <c r="B496" s="13" t="s">
        <v>509</v>
      </c>
      <c r="C496" s="13" t="s">
        <v>21</v>
      </c>
      <c r="D496" s="13" t="s">
        <v>22</v>
      </c>
      <c r="E496" s="13" t="s">
        <v>524</v>
      </c>
      <c r="F496" s="13">
        <v>6</v>
      </c>
      <c r="G496" s="13" t="s">
        <v>286</v>
      </c>
      <c r="H496" s="14">
        <v>42.94</v>
      </c>
      <c r="I496" s="14">
        <f t="shared" si="7"/>
        <v>257.64</v>
      </c>
    </row>
    <row r="497" spans="1:9">
      <c r="A497" s="12">
        <v>495</v>
      </c>
      <c r="B497" s="13" t="s">
        <v>509</v>
      </c>
      <c r="C497" s="13" t="s">
        <v>21</v>
      </c>
      <c r="D497" s="13" t="s">
        <v>22</v>
      </c>
      <c r="E497" s="13" t="s">
        <v>525</v>
      </c>
      <c r="F497" s="13">
        <v>6</v>
      </c>
      <c r="G497" s="13" t="s">
        <v>286</v>
      </c>
      <c r="H497" s="14">
        <v>59.65</v>
      </c>
      <c r="I497" s="14">
        <f t="shared" si="7"/>
        <v>357.9</v>
      </c>
    </row>
    <row r="498" ht="27" customHeight="1" spans="1:9">
      <c r="A498" s="12">
        <v>496</v>
      </c>
      <c r="B498" s="13" t="s">
        <v>526</v>
      </c>
      <c r="C498" s="13" t="s">
        <v>21</v>
      </c>
      <c r="D498" s="13" t="s">
        <v>22</v>
      </c>
      <c r="E498" s="13" t="s">
        <v>527</v>
      </c>
      <c r="F498" s="13">
        <v>6</v>
      </c>
      <c r="G498" s="13" t="s">
        <v>286</v>
      </c>
      <c r="H498" s="14">
        <v>38.11</v>
      </c>
      <c r="I498" s="14">
        <f t="shared" si="7"/>
        <v>228.66</v>
      </c>
    </row>
    <row r="499" ht="27" customHeight="1" spans="1:9">
      <c r="A499" s="12">
        <v>497</v>
      </c>
      <c r="B499" s="13" t="s">
        <v>526</v>
      </c>
      <c r="C499" s="13" t="s">
        <v>21</v>
      </c>
      <c r="D499" s="13" t="s">
        <v>22</v>
      </c>
      <c r="E499" s="13" t="s">
        <v>528</v>
      </c>
      <c r="F499" s="13">
        <v>6</v>
      </c>
      <c r="G499" s="13" t="s">
        <v>286</v>
      </c>
      <c r="H499" s="14">
        <v>42.94</v>
      </c>
      <c r="I499" s="14">
        <f t="shared" si="7"/>
        <v>257.64</v>
      </c>
    </row>
    <row r="500" ht="27" customHeight="1" spans="1:9">
      <c r="A500" s="12">
        <v>498</v>
      </c>
      <c r="B500" s="13" t="s">
        <v>526</v>
      </c>
      <c r="C500" s="13" t="s">
        <v>21</v>
      </c>
      <c r="D500" s="13" t="s">
        <v>22</v>
      </c>
      <c r="E500" s="13" t="s">
        <v>529</v>
      </c>
      <c r="F500" s="13">
        <v>6</v>
      </c>
      <c r="G500" s="13" t="s">
        <v>286</v>
      </c>
      <c r="H500" s="14">
        <v>49.32</v>
      </c>
      <c r="I500" s="14">
        <f t="shared" si="7"/>
        <v>295.92</v>
      </c>
    </row>
    <row r="501" ht="27" customHeight="1" spans="1:9">
      <c r="A501" s="12">
        <v>499</v>
      </c>
      <c r="B501" s="13" t="s">
        <v>526</v>
      </c>
      <c r="C501" s="13" t="s">
        <v>21</v>
      </c>
      <c r="D501" s="13" t="s">
        <v>22</v>
      </c>
      <c r="E501" s="13" t="s">
        <v>530</v>
      </c>
      <c r="F501" s="13">
        <v>6</v>
      </c>
      <c r="G501" s="13" t="s">
        <v>286</v>
      </c>
      <c r="H501" s="14">
        <v>56.46</v>
      </c>
      <c r="I501" s="14">
        <f t="shared" si="7"/>
        <v>338.76</v>
      </c>
    </row>
    <row r="502" ht="27" customHeight="1" spans="1:9">
      <c r="A502" s="12">
        <v>500</v>
      </c>
      <c r="B502" s="13" t="s">
        <v>526</v>
      </c>
      <c r="C502" s="13" t="s">
        <v>21</v>
      </c>
      <c r="D502" s="13" t="s">
        <v>22</v>
      </c>
      <c r="E502" s="13" t="s">
        <v>531</v>
      </c>
      <c r="F502" s="13">
        <v>6</v>
      </c>
      <c r="G502" s="13" t="s">
        <v>286</v>
      </c>
      <c r="H502" s="14">
        <v>73.15</v>
      </c>
      <c r="I502" s="14">
        <f t="shared" si="7"/>
        <v>438.9</v>
      </c>
    </row>
    <row r="503" ht="27" customHeight="1" spans="1:9">
      <c r="A503" s="12">
        <v>501</v>
      </c>
      <c r="B503" s="13" t="s">
        <v>526</v>
      </c>
      <c r="C503" s="13" t="s">
        <v>21</v>
      </c>
      <c r="D503" s="13" t="s">
        <v>22</v>
      </c>
      <c r="E503" s="13" t="s">
        <v>532</v>
      </c>
      <c r="F503" s="13">
        <v>6</v>
      </c>
      <c r="G503" s="13" t="s">
        <v>286</v>
      </c>
      <c r="H503" s="14">
        <v>84.28</v>
      </c>
      <c r="I503" s="14">
        <f t="shared" si="7"/>
        <v>505.68</v>
      </c>
    </row>
    <row r="504" ht="27" customHeight="1" spans="1:9">
      <c r="A504" s="12">
        <v>502</v>
      </c>
      <c r="B504" s="13" t="s">
        <v>526</v>
      </c>
      <c r="C504" s="13" t="s">
        <v>21</v>
      </c>
      <c r="D504" s="13" t="s">
        <v>22</v>
      </c>
      <c r="E504" s="13" t="s">
        <v>533</v>
      </c>
      <c r="F504" s="13">
        <v>6</v>
      </c>
      <c r="G504" s="13" t="s">
        <v>286</v>
      </c>
      <c r="H504" s="14">
        <v>108.94</v>
      </c>
      <c r="I504" s="14">
        <f t="shared" si="7"/>
        <v>653.64</v>
      </c>
    </row>
    <row r="505" ht="27" customHeight="1" spans="1:9">
      <c r="A505" s="12">
        <v>503</v>
      </c>
      <c r="B505" s="13" t="s">
        <v>526</v>
      </c>
      <c r="C505" s="13" t="s">
        <v>21</v>
      </c>
      <c r="D505" s="13" t="s">
        <v>22</v>
      </c>
      <c r="E505" s="13" t="s">
        <v>534</v>
      </c>
      <c r="F505" s="13">
        <v>6</v>
      </c>
      <c r="G505" s="13" t="s">
        <v>286</v>
      </c>
      <c r="H505" s="14">
        <v>135.16</v>
      </c>
      <c r="I505" s="14">
        <f t="shared" si="7"/>
        <v>810.96</v>
      </c>
    </row>
    <row r="506" ht="27" customHeight="1" spans="1:9">
      <c r="A506" s="12">
        <v>504</v>
      </c>
      <c r="B506" s="13" t="s">
        <v>526</v>
      </c>
      <c r="C506" s="13" t="s">
        <v>21</v>
      </c>
      <c r="D506" s="13" t="s">
        <v>22</v>
      </c>
      <c r="E506" s="13" t="s">
        <v>535</v>
      </c>
      <c r="F506" s="13">
        <v>6</v>
      </c>
      <c r="G506" s="13" t="s">
        <v>286</v>
      </c>
      <c r="H506" s="14">
        <v>147.88</v>
      </c>
      <c r="I506" s="14">
        <f t="shared" si="7"/>
        <v>887.28</v>
      </c>
    </row>
    <row r="507" ht="27" customHeight="1" spans="1:9">
      <c r="A507" s="12">
        <v>505</v>
      </c>
      <c r="B507" s="13" t="s">
        <v>526</v>
      </c>
      <c r="C507" s="13" t="s">
        <v>21</v>
      </c>
      <c r="D507" s="13" t="s">
        <v>22</v>
      </c>
      <c r="E507" s="13" t="s">
        <v>536</v>
      </c>
      <c r="F507" s="13">
        <v>6</v>
      </c>
      <c r="G507" s="13" t="s">
        <v>286</v>
      </c>
      <c r="H507" s="14">
        <v>196.37</v>
      </c>
      <c r="I507" s="14">
        <f t="shared" si="7"/>
        <v>1178.22</v>
      </c>
    </row>
    <row r="508" ht="27" customHeight="1" spans="1:9">
      <c r="A508" s="12">
        <v>506</v>
      </c>
      <c r="B508" s="13" t="s">
        <v>537</v>
      </c>
      <c r="C508" s="13" t="s">
        <v>21</v>
      </c>
      <c r="D508" s="13" t="s">
        <v>22</v>
      </c>
      <c r="E508" s="13" t="s">
        <v>538</v>
      </c>
      <c r="F508" s="13">
        <v>6</v>
      </c>
      <c r="G508" s="13" t="s">
        <v>286</v>
      </c>
      <c r="H508" s="14">
        <v>4.77</v>
      </c>
      <c r="I508" s="14">
        <f t="shared" si="7"/>
        <v>28.62</v>
      </c>
    </row>
    <row r="509" ht="27" customHeight="1" spans="1:9">
      <c r="A509" s="12">
        <v>507</v>
      </c>
      <c r="B509" s="13" t="s">
        <v>537</v>
      </c>
      <c r="C509" s="13" t="s">
        <v>21</v>
      </c>
      <c r="D509" s="13" t="s">
        <v>22</v>
      </c>
      <c r="E509" s="13" t="s">
        <v>539</v>
      </c>
      <c r="F509" s="13">
        <v>6</v>
      </c>
      <c r="G509" s="13" t="s">
        <v>286</v>
      </c>
      <c r="H509" s="14">
        <v>6.36</v>
      </c>
      <c r="I509" s="14">
        <f t="shared" si="7"/>
        <v>38.16</v>
      </c>
    </row>
    <row r="510" ht="27" customHeight="1" spans="1:9">
      <c r="A510" s="12">
        <v>508</v>
      </c>
      <c r="B510" s="13" t="s">
        <v>537</v>
      </c>
      <c r="C510" s="13" t="s">
        <v>21</v>
      </c>
      <c r="D510" s="13" t="s">
        <v>22</v>
      </c>
      <c r="E510" s="13" t="s">
        <v>540</v>
      </c>
      <c r="F510" s="13">
        <v>6</v>
      </c>
      <c r="G510" s="13" t="s">
        <v>286</v>
      </c>
      <c r="H510" s="14">
        <v>7.96</v>
      </c>
      <c r="I510" s="14">
        <f t="shared" si="7"/>
        <v>47.76</v>
      </c>
    </row>
    <row r="511" ht="27" customHeight="1" spans="1:9">
      <c r="A511" s="12">
        <v>509</v>
      </c>
      <c r="B511" s="13" t="s">
        <v>541</v>
      </c>
      <c r="C511" s="13" t="s">
        <v>21</v>
      </c>
      <c r="D511" s="13" t="s">
        <v>22</v>
      </c>
      <c r="E511" s="13" t="s">
        <v>542</v>
      </c>
      <c r="F511" s="13">
        <v>6</v>
      </c>
      <c r="G511" s="13" t="s">
        <v>286</v>
      </c>
      <c r="H511" s="14">
        <v>6.36</v>
      </c>
      <c r="I511" s="14">
        <f t="shared" si="7"/>
        <v>38.16</v>
      </c>
    </row>
    <row r="512" ht="27" customHeight="1" spans="1:9">
      <c r="A512" s="12">
        <v>510</v>
      </c>
      <c r="B512" s="13" t="s">
        <v>541</v>
      </c>
      <c r="C512" s="13" t="s">
        <v>21</v>
      </c>
      <c r="D512" s="13" t="s">
        <v>22</v>
      </c>
      <c r="E512" s="13" t="s">
        <v>543</v>
      </c>
      <c r="F512" s="13">
        <v>6</v>
      </c>
      <c r="G512" s="13" t="s">
        <v>286</v>
      </c>
      <c r="H512" s="14">
        <v>6.93</v>
      </c>
      <c r="I512" s="14">
        <f t="shared" si="7"/>
        <v>41.58</v>
      </c>
    </row>
    <row r="513" ht="27" customHeight="1" spans="1:9">
      <c r="A513" s="12">
        <v>511</v>
      </c>
      <c r="B513" s="13" t="s">
        <v>541</v>
      </c>
      <c r="C513" s="13" t="s">
        <v>21</v>
      </c>
      <c r="D513" s="13" t="s">
        <v>22</v>
      </c>
      <c r="E513" s="13" t="s">
        <v>544</v>
      </c>
      <c r="F513" s="13">
        <v>6</v>
      </c>
      <c r="G513" s="13" t="s">
        <v>286</v>
      </c>
      <c r="H513" s="14">
        <v>6.36</v>
      </c>
      <c r="I513" s="14">
        <f t="shared" si="7"/>
        <v>38.16</v>
      </c>
    </row>
    <row r="514" ht="27" customHeight="1" spans="1:9">
      <c r="A514" s="12">
        <v>512</v>
      </c>
      <c r="B514" s="13" t="s">
        <v>541</v>
      </c>
      <c r="C514" s="13" t="s">
        <v>21</v>
      </c>
      <c r="D514" s="13" t="s">
        <v>22</v>
      </c>
      <c r="E514" s="13" t="s">
        <v>545</v>
      </c>
      <c r="F514" s="13">
        <v>6</v>
      </c>
      <c r="G514" s="13" t="s">
        <v>286</v>
      </c>
      <c r="H514" s="14">
        <v>10.32</v>
      </c>
      <c r="I514" s="14">
        <f t="shared" si="7"/>
        <v>61.92</v>
      </c>
    </row>
    <row r="515" ht="27" customHeight="1" spans="1:9">
      <c r="A515" s="12">
        <v>513</v>
      </c>
      <c r="B515" s="13" t="s">
        <v>541</v>
      </c>
      <c r="C515" s="13" t="s">
        <v>21</v>
      </c>
      <c r="D515" s="13" t="s">
        <v>22</v>
      </c>
      <c r="E515" s="13" t="s">
        <v>546</v>
      </c>
      <c r="F515" s="13">
        <v>6</v>
      </c>
      <c r="G515" s="13" t="s">
        <v>286</v>
      </c>
      <c r="H515" s="14">
        <v>9.95</v>
      </c>
      <c r="I515" s="14">
        <f t="shared" si="7"/>
        <v>59.7</v>
      </c>
    </row>
    <row r="516" ht="27" customHeight="1" spans="1:9">
      <c r="A516" s="12">
        <v>514</v>
      </c>
      <c r="B516" s="13" t="s">
        <v>541</v>
      </c>
      <c r="C516" s="13" t="s">
        <v>21</v>
      </c>
      <c r="D516" s="13" t="s">
        <v>22</v>
      </c>
      <c r="E516" s="13" t="s">
        <v>547</v>
      </c>
      <c r="F516" s="13">
        <v>6</v>
      </c>
      <c r="G516" s="13" t="s">
        <v>286</v>
      </c>
      <c r="H516" s="14">
        <v>12.72</v>
      </c>
      <c r="I516" s="14">
        <f t="shared" ref="I516:I579" si="8">H516*F516</f>
        <v>76.32</v>
      </c>
    </row>
    <row r="517" ht="27" customHeight="1" spans="1:9">
      <c r="A517" s="12">
        <v>515</v>
      </c>
      <c r="B517" s="13" t="s">
        <v>541</v>
      </c>
      <c r="C517" s="13" t="s">
        <v>21</v>
      </c>
      <c r="D517" s="13" t="s">
        <v>22</v>
      </c>
      <c r="E517" s="13" t="s">
        <v>548</v>
      </c>
      <c r="F517" s="13">
        <v>6</v>
      </c>
      <c r="G517" s="13" t="s">
        <v>286</v>
      </c>
      <c r="H517" s="14">
        <v>15.43</v>
      </c>
      <c r="I517" s="14">
        <f t="shared" si="8"/>
        <v>92.58</v>
      </c>
    </row>
    <row r="518" ht="27" customHeight="1" spans="1:9">
      <c r="A518" s="12">
        <v>516</v>
      </c>
      <c r="B518" s="13" t="s">
        <v>541</v>
      </c>
      <c r="C518" s="13" t="s">
        <v>21</v>
      </c>
      <c r="D518" s="13" t="s">
        <v>22</v>
      </c>
      <c r="E518" s="13" t="s">
        <v>549</v>
      </c>
      <c r="F518" s="13">
        <v>6</v>
      </c>
      <c r="G518" s="13" t="s">
        <v>286</v>
      </c>
      <c r="H518" s="14">
        <v>12.72</v>
      </c>
      <c r="I518" s="14">
        <f t="shared" si="8"/>
        <v>76.32</v>
      </c>
    </row>
    <row r="519" ht="27" customHeight="1" spans="1:9">
      <c r="A519" s="12">
        <v>517</v>
      </c>
      <c r="B519" s="13" t="s">
        <v>541</v>
      </c>
      <c r="C519" s="13" t="s">
        <v>21</v>
      </c>
      <c r="D519" s="13" t="s">
        <v>22</v>
      </c>
      <c r="E519" s="13" t="s">
        <v>550</v>
      </c>
      <c r="F519" s="13">
        <v>6</v>
      </c>
      <c r="G519" s="13" t="s">
        <v>286</v>
      </c>
      <c r="H519" s="14">
        <v>17.36</v>
      </c>
      <c r="I519" s="14">
        <f t="shared" si="8"/>
        <v>104.16</v>
      </c>
    </row>
    <row r="520" ht="27" customHeight="1" spans="1:9">
      <c r="A520" s="12">
        <v>518</v>
      </c>
      <c r="B520" s="13" t="s">
        <v>541</v>
      </c>
      <c r="C520" s="13" t="s">
        <v>21</v>
      </c>
      <c r="D520" s="13" t="s">
        <v>22</v>
      </c>
      <c r="E520" s="13" t="s">
        <v>551</v>
      </c>
      <c r="F520" s="13">
        <v>6</v>
      </c>
      <c r="G520" s="13" t="s">
        <v>286</v>
      </c>
      <c r="H520" s="14">
        <v>15.09</v>
      </c>
      <c r="I520" s="14">
        <f t="shared" si="8"/>
        <v>90.54</v>
      </c>
    </row>
    <row r="521" ht="27" customHeight="1" spans="1:9">
      <c r="A521" s="12">
        <v>519</v>
      </c>
      <c r="B521" s="13" t="s">
        <v>541</v>
      </c>
      <c r="C521" s="13" t="s">
        <v>21</v>
      </c>
      <c r="D521" s="13" t="s">
        <v>22</v>
      </c>
      <c r="E521" s="13" t="s">
        <v>552</v>
      </c>
      <c r="F521" s="13">
        <v>6</v>
      </c>
      <c r="G521" s="13" t="s">
        <v>286</v>
      </c>
      <c r="H521" s="14">
        <v>30.09</v>
      </c>
      <c r="I521" s="14">
        <f t="shared" si="8"/>
        <v>180.54</v>
      </c>
    </row>
    <row r="522" ht="27" customHeight="1" spans="1:9">
      <c r="A522" s="12">
        <v>520</v>
      </c>
      <c r="B522" s="13" t="s">
        <v>541</v>
      </c>
      <c r="C522" s="13" t="s">
        <v>21</v>
      </c>
      <c r="D522" s="13" t="s">
        <v>22</v>
      </c>
      <c r="E522" s="13" t="s">
        <v>553</v>
      </c>
      <c r="F522" s="13">
        <v>6</v>
      </c>
      <c r="G522" s="13" t="s">
        <v>286</v>
      </c>
      <c r="H522" s="14">
        <v>43.89</v>
      </c>
      <c r="I522" s="14">
        <f t="shared" si="8"/>
        <v>263.34</v>
      </c>
    </row>
    <row r="523" ht="27" customHeight="1" spans="1:9">
      <c r="A523" s="12">
        <v>521</v>
      </c>
      <c r="B523" s="13" t="s">
        <v>541</v>
      </c>
      <c r="C523" s="13" t="s">
        <v>21</v>
      </c>
      <c r="D523" s="13" t="s">
        <v>22</v>
      </c>
      <c r="E523" s="13" t="s">
        <v>554</v>
      </c>
      <c r="F523" s="13">
        <v>6</v>
      </c>
      <c r="G523" s="13" t="s">
        <v>286</v>
      </c>
      <c r="H523" s="14">
        <v>28.63</v>
      </c>
      <c r="I523" s="14">
        <f t="shared" si="8"/>
        <v>171.78</v>
      </c>
    </row>
    <row r="524" ht="27" customHeight="1" spans="1:9">
      <c r="A524" s="12">
        <v>522</v>
      </c>
      <c r="B524" s="13" t="s">
        <v>541</v>
      </c>
      <c r="C524" s="13" t="s">
        <v>21</v>
      </c>
      <c r="D524" s="13" t="s">
        <v>22</v>
      </c>
      <c r="E524" s="13" t="s">
        <v>555</v>
      </c>
      <c r="F524" s="13">
        <v>6</v>
      </c>
      <c r="G524" s="13" t="s">
        <v>286</v>
      </c>
      <c r="H524" s="14">
        <v>70.41</v>
      </c>
      <c r="I524" s="14">
        <f t="shared" si="8"/>
        <v>422.46</v>
      </c>
    </row>
    <row r="525" ht="27" customHeight="1" spans="1:9">
      <c r="A525" s="12">
        <v>523</v>
      </c>
      <c r="B525" s="13" t="s">
        <v>541</v>
      </c>
      <c r="C525" s="13" t="s">
        <v>21</v>
      </c>
      <c r="D525" s="13" t="s">
        <v>22</v>
      </c>
      <c r="E525" s="13" t="s">
        <v>556</v>
      </c>
      <c r="F525" s="13">
        <v>6</v>
      </c>
      <c r="G525" s="13" t="s">
        <v>286</v>
      </c>
      <c r="H525" s="14">
        <v>35.79</v>
      </c>
      <c r="I525" s="14">
        <f t="shared" si="8"/>
        <v>214.74</v>
      </c>
    </row>
    <row r="526" ht="27" customHeight="1" spans="1:9">
      <c r="A526" s="12">
        <v>524</v>
      </c>
      <c r="B526" s="13" t="s">
        <v>541</v>
      </c>
      <c r="C526" s="13" t="s">
        <v>21</v>
      </c>
      <c r="D526" s="13" t="s">
        <v>22</v>
      </c>
      <c r="E526" s="13" t="s">
        <v>557</v>
      </c>
      <c r="F526" s="13">
        <v>6</v>
      </c>
      <c r="G526" s="13" t="s">
        <v>286</v>
      </c>
      <c r="H526" s="14">
        <v>80.55</v>
      </c>
      <c r="I526" s="14">
        <f t="shared" si="8"/>
        <v>483.3</v>
      </c>
    </row>
    <row r="527" ht="27" customHeight="1" spans="1:9">
      <c r="A527" s="12">
        <v>525</v>
      </c>
      <c r="B527" s="13" t="s">
        <v>541</v>
      </c>
      <c r="C527" s="13" t="s">
        <v>21</v>
      </c>
      <c r="D527" s="13" t="s">
        <v>22</v>
      </c>
      <c r="E527" s="13" t="s">
        <v>558</v>
      </c>
      <c r="F527" s="13">
        <v>6</v>
      </c>
      <c r="G527" s="13" t="s">
        <v>286</v>
      </c>
      <c r="H527" s="14">
        <v>40.56</v>
      </c>
      <c r="I527" s="14">
        <f t="shared" si="8"/>
        <v>243.36</v>
      </c>
    </row>
    <row r="528" ht="27" customHeight="1" spans="1:9">
      <c r="A528" s="12">
        <v>526</v>
      </c>
      <c r="B528" s="13" t="s">
        <v>541</v>
      </c>
      <c r="C528" s="13" t="s">
        <v>21</v>
      </c>
      <c r="D528" s="13" t="s">
        <v>22</v>
      </c>
      <c r="E528" s="13" t="s">
        <v>559</v>
      </c>
      <c r="F528" s="13">
        <v>6</v>
      </c>
      <c r="G528" s="13" t="s">
        <v>286</v>
      </c>
      <c r="H528" s="14">
        <v>120.33</v>
      </c>
      <c r="I528" s="14">
        <f t="shared" si="8"/>
        <v>721.98</v>
      </c>
    </row>
    <row r="529" ht="27" customHeight="1" spans="1:9">
      <c r="A529" s="12">
        <v>527</v>
      </c>
      <c r="B529" s="13" t="s">
        <v>541</v>
      </c>
      <c r="C529" s="13" t="s">
        <v>21</v>
      </c>
      <c r="D529" s="13" t="s">
        <v>22</v>
      </c>
      <c r="E529" s="13" t="s">
        <v>560</v>
      </c>
      <c r="F529" s="13">
        <v>6</v>
      </c>
      <c r="G529" s="13" t="s">
        <v>286</v>
      </c>
      <c r="H529" s="14">
        <v>55.66</v>
      </c>
      <c r="I529" s="14">
        <f t="shared" si="8"/>
        <v>333.96</v>
      </c>
    </row>
    <row r="530" ht="27" customHeight="1" spans="1:9">
      <c r="A530" s="12">
        <v>528</v>
      </c>
      <c r="B530" s="13" t="s">
        <v>541</v>
      </c>
      <c r="C530" s="13" t="s">
        <v>21</v>
      </c>
      <c r="D530" s="13" t="s">
        <v>22</v>
      </c>
      <c r="E530" s="13" t="s">
        <v>561</v>
      </c>
      <c r="F530" s="13">
        <v>6</v>
      </c>
      <c r="G530" s="13" t="s">
        <v>286</v>
      </c>
      <c r="H530" s="14">
        <v>139.93</v>
      </c>
      <c r="I530" s="14">
        <f t="shared" si="8"/>
        <v>839.58</v>
      </c>
    </row>
    <row r="531" ht="28" customHeight="1" spans="1:9">
      <c r="A531" s="12">
        <v>529</v>
      </c>
      <c r="B531" s="13" t="s">
        <v>562</v>
      </c>
      <c r="C531" s="13" t="s">
        <v>502</v>
      </c>
      <c r="D531" s="13" t="s">
        <v>563</v>
      </c>
      <c r="E531" s="13" t="s">
        <v>564</v>
      </c>
      <c r="F531" s="13">
        <v>6</v>
      </c>
      <c r="G531" s="13" t="s">
        <v>207</v>
      </c>
      <c r="H531" s="14">
        <v>632.79</v>
      </c>
      <c r="I531" s="14">
        <f t="shared" si="8"/>
        <v>3796.74</v>
      </c>
    </row>
    <row r="532" ht="28" customHeight="1" spans="1:9">
      <c r="A532" s="12">
        <v>530</v>
      </c>
      <c r="B532" s="13" t="s">
        <v>565</v>
      </c>
      <c r="C532" s="13" t="s">
        <v>502</v>
      </c>
      <c r="D532" s="13" t="s">
        <v>566</v>
      </c>
      <c r="E532" s="13" t="s">
        <v>564</v>
      </c>
      <c r="F532" s="13">
        <v>6</v>
      </c>
      <c r="G532" s="13" t="s">
        <v>207</v>
      </c>
      <c r="H532" s="14">
        <v>251.12</v>
      </c>
      <c r="I532" s="14">
        <f t="shared" si="8"/>
        <v>1506.72</v>
      </c>
    </row>
    <row r="533" ht="28" customHeight="1" spans="1:9">
      <c r="A533" s="12">
        <v>531</v>
      </c>
      <c r="B533" s="13" t="s">
        <v>567</v>
      </c>
      <c r="C533" s="13" t="s">
        <v>502</v>
      </c>
      <c r="D533" s="13" t="s">
        <v>568</v>
      </c>
      <c r="E533" s="13" t="s">
        <v>564</v>
      </c>
      <c r="F533" s="13">
        <v>6</v>
      </c>
      <c r="G533" s="13" t="s">
        <v>207</v>
      </c>
      <c r="H533" s="14">
        <v>532.17</v>
      </c>
      <c r="I533" s="14">
        <f t="shared" si="8"/>
        <v>3193.02</v>
      </c>
    </row>
    <row r="534" ht="28" customHeight="1" spans="1:9">
      <c r="A534" s="12">
        <v>532</v>
      </c>
      <c r="B534" s="13" t="s">
        <v>569</v>
      </c>
      <c r="C534" s="13" t="s">
        <v>502</v>
      </c>
      <c r="D534" s="13" t="s">
        <v>570</v>
      </c>
      <c r="E534" s="13" t="s">
        <v>571</v>
      </c>
      <c r="F534" s="13">
        <v>6</v>
      </c>
      <c r="G534" s="13" t="s">
        <v>207</v>
      </c>
      <c r="H534" s="14">
        <v>539.46</v>
      </c>
      <c r="I534" s="14">
        <f t="shared" si="8"/>
        <v>3236.76</v>
      </c>
    </row>
    <row r="535" ht="28" customHeight="1" spans="1:9">
      <c r="A535" s="12">
        <v>533</v>
      </c>
      <c r="B535" s="13" t="s">
        <v>572</v>
      </c>
      <c r="C535" s="13" t="s">
        <v>502</v>
      </c>
      <c r="D535" s="13" t="s">
        <v>573</v>
      </c>
      <c r="E535" s="13" t="s">
        <v>574</v>
      </c>
      <c r="F535" s="13">
        <v>6</v>
      </c>
      <c r="G535" s="13" t="s">
        <v>207</v>
      </c>
      <c r="H535" s="14">
        <v>110.5</v>
      </c>
      <c r="I535" s="14">
        <f t="shared" si="8"/>
        <v>663</v>
      </c>
    </row>
    <row r="536" ht="28" customHeight="1" spans="1:9">
      <c r="A536" s="12">
        <v>534</v>
      </c>
      <c r="B536" s="13" t="s">
        <v>575</v>
      </c>
      <c r="C536" s="13" t="s">
        <v>502</v>
      </c>
      <c r="D536" s="13" t="s">
        <v>576</v>
      </c>
      <c r="E536" s="13" t="s">
        <v>577</v>
      </c>
      <c r="F536" s="13">
        <v>6</v>
      </c>
      <c r="G536" s="13" t="s">
        <v>405</v>
      </c>
      <c r="H536" s="14">
        <v>30.99</v>
      </c>
      <c r="I536" s="14">
        <f t="shared" si="8"/>
        <v>185.94</v>
      </c>
    </row>
    <row r="537" ht="28" customHeight="1" spans="1:9">
      <c r="A537" s="12">
        <v>535</v>
      </c>
      <c r="B537" s="13" t="s">
        <v>575</v>
      </c>
      <c r="C537" s="13" t="s">
        <v>502</v>
      </c>
      <c r="D537" s="13" t="s">
        <v>576</v>
      </c>
      <c r="E537" s="13" t="s">
        <v>578</v>
      </c>
      <c r="F537" s="13">
        <v>6</v>
      </c>
      <c r="G537" s="13" t="s">
        <v>405</v>
      </c>
      <c r="H537" s="14">
        <v>36.57</v>
      </c>
      <c r="I537" s="14">
        <f t="shared" si="8"/>
        <v>219.42</v>
      </c>
    </row>
    <row r="538" ht="28" customHeight="1" spans="1:9">
      <c r="A538" s="12">
        <v>536</v>
      </c>
      <c r="B538" s="13" t="s">
        <v>575</v>
      </c>
      <c r="C538" s="13" t="s">
        <v>502</v>
      </c>
      <c r="D538" s="13" t="s">
        <v>576</v>
      </c>
      <c r="E538" s="13" t="s">
        <v>579</v>
      </c>
      <c r="F538" s="13">
        <v>6</v>
      </c>
      <c r="G538" s="13" t="s">
        <v>405</v>
      </c>
      <c r="H538" s="14">
        <v>45.33</v>
      </c>
      <c r="I538" s="14">
        <f t="shared" si="8"/>
        <v>271.98</v>
      </c>
    </row>
    <row r="539" ht="28" customHeight="1" spans="1:9">
      <c r="A539" s="12">
        <v>537</v>
      </c>
      <c r="B539" s="13" t="s">
        <v>575</v>
      </c>
      <c r="C539" s="13" t="s">
        <v>502</v>
      </c>
      <c r="D539" s="13" t="s">
        <v>576</v>
      </c>
      <c r="E539" s="13" t="s">
        <v>580</v>
      </c>
      <c r="F539" s="13">
        <v>6</v>
      </c>
      <c r="G539" s="13" t="s">
        <v>405</v>
      </c>
      <c r="H539" s="14">
        <v>61.24</v>
      </c>
      <c r="I539" s="14">
        <f t="shared" si="8"/>
        <v>367.44</v>
      </c>
    </row>
    <row r="540" ht="28" customHeight="1" spans="1:9">
      <c r="A540" s="12">
        <v>538</v>
      </c>
      <c r="B540" s="13" t="s">
        <v>575</v>
      </c>
      <c r="C540" s="13" t="s">
        <v>502</v>
      </c>
      <c r="D540" s="13" t="s">
        <v>576</v>
      </c>
      <c r="E540" s="13" t="s">
        <v>581</v>
      </c>
      <c r="F540" s="13">
        <v>6</v>
      </c>
      <c r="G540" s="13" t="s">
        <v>405</v>
      </c>
      <c r="H540" s="14">
        <v>118.48</v>
      </c>
      <c r="I540" s="14">
        <f t="shared" si="8"/>
        <v>710.88</v>
      </c>
    </row>
    <row r="541" ht="28" customHeight="1" spans="1:9">
      <c r="A541" s="12">
        <v>539</v>
      </c>
      <c r="B541" s="13" t="s">
        <v>582</v>
      </c>
      <c r="C541" s="13" t="s">
        <v>502</v>
      </c>
      <c r="D541" s="13" t="s">
        <v>576</v>
      </c>
      <c r="E541" s="13" t="s">
        <v>580</v>
      </c>
      <c r="F541" s="13">
        <v>6</v>
      </c>
      <c r="G541" s="13" t="s">
        <v>405</v>
      </c>
      <c r="H541" s="14">
        <v>117.66</v>
      </c>
      <c r="I541" s="14">
        <f t="shared" si="8"/>
        <v>705.96</v>
      </c>
    </row>
    <row r="542" ht="28" customHeight="1" spans="1:9">
      <c r="A542" s="12">
        <v>540</v>
      </c>
      <c r="B542" s="13" t="s">
        <v>583</v>
      </c>
      <c r="C542" s="13" t="s">
        <v>502</v>
      </c>
      <c r="D542" s="13" t="s">
        <v>584</v>
      </c>
      <c r="E542" s="13" t="s">
        <v>585</v>
      </c>
      <c r="F542" s="13">
        <v>6</v>
      </c>
      <c r="G542" s="13" t="s">
        <v>405</v>
      </c>
      <c r="H542" s="14">
        <v>12.93</v>
      </c>
      <c r="I542" s="14">
        <f t="shared" si="8"/>
        <v>77.58</v>
      </c>
    </row>
    <row r="543" ht="28" customHeight="1" spans="1:9">
      <c r="A543" s="12">
        <v>541</v>
      </c>
      <c r="B543" s="13" t="s">
        <v>583</v>
      </c>
      <c r="C543" s="13" t="s">
        <v>502</v>
      </c>
      <c r="D543" s="13" t="s">
        <v>584</v>
      </c>
      <c r="E543" s="13" t="s">
        <v>586</v>
      </c>
      <c r="F543" s="13">
        <v>6</v>
      </c>
      <c r="G543" s="13" t="s">
        <v>405</v>
      </c>
      <c r="H543" s="14">
        <v>15.09</v>
      </c>
      <c r="I543" s="14">
        <f t="shared" si="8"/>
        <v>90.54</v>
      </c>
    </row>
    <row r="544" ht="28" customHeight="1" spans="1:9">
      <c r="A544" s="12">
        <v>542</v>
      </c>
      <c r="B544" s="13" t="s">
        <v>583</v>
      </c>
      <c r="C544" s="13" t="s">
        <v>502</v>
      </c>
      <c r="D544" s="13" t="s">
        <v>584</v>
      </c>
      <c r="E544" s="13" t="s">
        <v>587</v>
      </c>
      <c r="F544" s="13">
        <v>6</v>
      </c>
      <c r="G544" s="13" t="s">
        <v>405</v>
      </c>
      <c r="H544" s="14">
        <v>16.71</v>
      </c>
      <c r="I544" s="14">
        <f t="shared" si="8"/>
        <v>100.26</v>
      </c>
    </row>
    <row r="545" ht="28" customHeight="1" spans="1:9">
      <c r="A545" s="12">
        <v>543</v>
      </c>
      <c r="B545" s="13" t="s">
        <v>583</v>
      </c>
      <c r="C545" s="13" t="s">
        <v>502</v>
      </c>
      <c r="D545" s="13" t="s">
        <v>584</v>
      </c>
      <c r="E545" s="13" t="s">
        <v>588</v>
      </c>
      <c r="F545" s="13">
        <v>6</v>
      </c>
      <c r="G545" s="13" t="s">
        <v>405</v>
      </c>
      <c r="H545" s="14">
        <v>13.71</v>
      </c>
      <c r="I545" s="14">
        <f t="shared" si="8"/>
        <v>82.26</v>
      </c>
    </row>
    <row r="546" ht="28" customHeight="1" spans="1:9">
      <c r="A546" s="12">
        <v>544</v>
      </c>
      <c r="B546" s="13" t="s">
        <v>583</v>
      </c>
      <c r="C546" s="13" t="s">
        <v>502</v>
      </c>
      <c r="D546" s="13" t="s">
        <v>584</v>
      </c>
      <c r="E546" s="13" t="s">
        <v>589</v>
      </c>
      <c r="F546" s="13">
        <v>6</v>
      </c>
      <c r="G546" s="13" t="s">
        <v>405</v>
      </c>
      <c r="H546" s="14">
        <v>14.73</v>
      </c>
      <c r="I546" s="14">
        <f t="shared" si="8"/>
        <v>88.38</v>
      </c>
    </row>
    <row r="547" ht="28" customHeight="1" spans="1:9">
      <c r="A547" s="12">
        <v>545</v>
      </c>
      <c r="B547" s="13" t="s">
        <v>583</v>
      </c>
      <c r="C547" s="13" t="s">
        <v>502</v>
      </c>
      <c r="D547" s="13" t="s">
        <v>584</v>
      </c>
      <c r="E547" s="13" t="s">
        <v>590</v>
      </c>
      <c r="F547" s="13">
        <v>6</v>
      </c>
      <c r="G547" s="13" t="s">
        <v>405</v>
      </c>
      <c r="H547" s="14">
        <v>24.66</v>
      </c>
      <c r="I547" s="14">
        <f t="shared" si="8"/>
        <v>147.96</v>
      </c>
    </row>
    <row r="548" ht="28" customHeight="1" spans="1:9">
      <c r="A548" s="12">
        <v>546</v>
      </c>
      <c r="B548" s="13" t="s">
        <v>583</v>
      </c>
      <c r="C548" s="13" t="s">
        <v>502</v>
      </c>
      <c r="D548" s="13" t="s">
        <v>584</v>
      </c>
      <c r="E548" s="13" t="s">
        <v>591</v>
      </c>
      <c r="F548" s="13">
        <v>6</v>
      </c>
      <c r="G548" s="13" t="s">
        <v>405</v>
      </c>
      <c r="H548" s="14">
        <v>16.71</v>
      </c>
      <c r="I548" s="14">
        <f t="shared" si="8"/>
        <v>100.26</v>
      </c>
    </row>
    <row r="549" ht="28" customHeight="1" spans="1:9">
      <c r="A549" s="12">
        <v>547</v>
      </c>
      <c r="B549" s="13" t="s">
        <v>583</v>
      </c>
      <c r="C549" s="13" t="s">
        <v>502</v>
      </c>
      <c r="D549" s="13" t="s">
        <v>584</v>
      </c>
      <c r="E549" s="13" t="s">
        <v>592</v>
      </c>
      <c r="F549" s="13">
        <v>6</v>
      </c>
      <c r="G549" s="13" t="s">
        <v>405</v>
      </c>
      <c r="H549" s="14">
        <v>23.86</v>
      </c>
      <c r="I549" s="14">
        <f t="shared" si="8"/>
        <v>143.16</v>
      </c>
    </row>
    <row r="550" ht="28" customHeight="1" spans="1:9">
      <c r="A550" s="12">
        <v>548</v>
      </c>
      <c r="B550" s="13" t="s">
        <v>583</v>
      </c>
      <c r="C550" s="13" t="s">
        <v>502</v>
      </c>
      <c r="D550" s="13" t="s">
        <v>584</v>
      </c>
      <c r="E550" s="13" t="s">
        <v>593</v>
      </c>
      <c r="F550" s="13">
        <v>6</v>
      </c>
      <c r="G550" s="13" t="s">
        <v>405</v>
      </c>
      <c r="H550" s="14">
        <v>23.86</v>
      </c>
      <c r="I550" s="14">
        <f t="shared" si="8"/>
        <v>143.16</v>
      </c>
    </row>
    <row r="551" ht="28" customHeight="1" spans="1:9">
      <c r="A551" s="12">
        <v>549</v>
      </c>
      <c r="B551" s="13" t="s">
        <v>583</v>
      </c>
      <c r="C551" s="13" t="s">
        <v>502</v>
      </c>
      <c r="D551" s="13" t="s">
        <v>584</v>
      </c>
      <c r="E551" s="13" t="s">
        <v>594</v>
      </c>
      <c r="F551" s="13">
        <v>6</v>
      </c>
      <c r="G551" s="13" t="s">
        <v>405</v>
      </c>
      <c r="H551" s="14">
        <v>27.03</v>
      </c>
      <c r="I551" s="14">
        <f t="shared" si="8"/>
        <v>162.18</v>
      </c>
    </row>
    <row r="552" ht="28" customHeight="1" spans="1:9">
      <c r="A552" s="12">
        <v>550</v>
      </c>
      <c r="B552" s="13" t="s">
        <v>595</v>
      </c>
      <c r="C552" s="13" t="s">
        <v>502</v>
      </c>
      <c r="D552" s="13" t="s">
        <v>584</v>
      </c>
      <c r="E552" s="13" t="s">
        <v>585</v>
      </c>
      <c r="F552" s="13">
        <v>6</v>
      </c>
      <c r="G552" s="13" t="s">
        <v>405</v>
      </c>
      <c r="H552" s="14">
        <v>12.93</v>
      </c>
      <c r="I552" s="14">
        <f t="shared" si="8"/>
        <v>77.58</v>
      </c>
    </row>
    <row r="553" ht="28" customHeight="1" spans="1:9">
      <c r="A553" s="12">
        <v>551</v>
      </c>
      <c r="B553" s="13" t="s">
        <v>595</v>
      </c>
      <c r="C553" s="13" t="s">
        <v>502</v>
      </c>
      <c r="D553" s="13" t="s">
        <v>584</v>
      </c>
      <c r="E553" s="13" t="s">
        <v>586</v>
      </c>
      <c r="F553" s="13">
        <v>6</v>
      </c>
      <c r="G553" s="13" t="s">
        <v>405</v>
      </c>
      <c r="H553" s="14">
        <v>15.09</v>
      </c>
      <c r="I553" s="14">
        <f t="shared" si="8"/>
        <v>90.54</v>
      </c>
    </row>
    <row r="554" ht="28" customHeight="1" spans="1:9">
      <c r="A554" s="12">
        <v>552</v>
      </c>
      <c r="B554" s="13" t="s">
        <v>595</v>
      </c>
      <c r="C554" s="13" t="s">
        <v>502</v>
      </c>
      <c r="D554" s="13" t="s">
        <v>584</v>
      </c>
      <c r="E554" s="13" t="s">
        <v>587</v>
      </c>
      <c r="F554" s="13">
        <v>6</v>
      </c>
      <c r="G554" s="13" t="s">
        <v>405</v>
      </c>
      <c r="H554" s="14">
        <v>16.71</v>
      </c>
      <c r="I554" s="14">
        <f t="shared" si="8"/>
        <v>100.26</v>
      </c>
    </row>
    <row r="555" ht="28" customHeight="1" spans="1:9">
      <c r="A555" s="12">
        <v>553</v>
      </c>
      <c r="B555" s="13" t="s">
        <v>595</v>
      </c>
      <c r="C555" s="13" t="s">
        <v>502</v>
      </c>
      <c r="D555" s="13" t="s">
        <v>584</v>
      </c>
      <c r="E555" s="13" t="s">
        <v>588</v>
      </c>
      <c r="F555" s="13">
        <v>6</v>
      </c>
      <c r="G555" s="13" t="s">
        <v>405</v>
      </c>
      <c r="H555" s="14">
        <v>19.89</v>
      </c>
      <c r="I555" s="14">
        <f t="shared" si="8"/>
        <v>119.34</v>
      </c>
    </row>
    <row r="556" ht="28" customHeight="1" spans="1:9">
      <c r="A556" s="12">
        <v>554</v>
      </c>
      <c r="B556" s="13" t="s">
        <v>595</v>
      </c>
      <c r="C556" s="13" t="s">
        <v>502</v>
      </c>
      <c r="D556" s="13" t="s">
        <v>584</v>
      </c>
      <c r="E556" s="13" t="s">
        <v>589</v>
      </c>
      <c r="F556" s="13">
        <v>6</v>
      </c>
      <c r="G556" s="13" t="s">
        <v>405</v>
      </c>
      <c r="H556" s="14">
        <v>23.07</v>
      </c>
      <c r="I556" s="14">
        <f t="shared" si="8"/>
        <v>138.42</v>
      </c>
    </row>
    <row r="557" ht="28" customHeight="1" spans="1:9">
      <c r="A557" s="12">
        <v>555</v>
      </c>
      <c r="B557" s="13" t="s">
        <v>595</v>
      </c>
      <c r="C557" s="13" t="s">
        <v>502</v>
      </c>
      <c r="D557" s="13" t="s">
        <v>584</v>
      </c>
      <c r="E557" s="13" t="s">
        <v>590</v>
      </c>
      <c r="F557" s="13">
        <v>6</v>
      </c>
      <c r="G557" s="13" t="s">
        <v>405</v>
      </c>
      <c r="H557" s="14">
        <v>24.66</v>
      </c>
      <c r="I557" s="14">
        <f t="shared" si="8"/>
        <v>147.96</v>
      </c>
    </row>
    <row r="558" ht="28" customHeight="1" spans="1:9">
      <c r="A558" s="12">
        <v>556</v>
      </c>
      <c r="B558" s="13" t="s">
        <v>595</v>
      </c>
      <c r="C558" s="13" t="s">
        <v>502</v>
      </c>
      <c r="D558" s="13" t="s">
        <v>584</v>
      </c>
      <c r="E558" s="13" t="s">
        <v>591</v>
      </c>
      <c r="F558" s="13">
        <v>6</v>
      </c>
      <c r="G558" s="13" t="s">
        <v>405</v>
      </c>
      <c r="H558" s="14">
        <v>16.71</v>
      </c>
      <c r="I558" s="14">
        <f t="shared" si="8"/>
        <v>100.26</v>
      </c>
    </row>
    <row r="559" ht="28" customHeight="1" spans="1:9">
      <c r="A559" s="12">
        <v>557</v>
      </c>
      <c r="B559" s="13" t="s">
        <v>595</v>
      </c>
      <c r="C559" s="13" t="s">
        <v>502</v>
      </c>
      <c r="D559" s="13" t="s">
        <v>584</v>
      </c>
      <c r="E559" s="13" t="s">
        <v>592</v>
      </c>
      <c r="F559" s="13">
        <v>6</v>
      </c>
      <c r="G559" s="13" t="s">
        <v>405</v>
      </c>
      <c r="H559" s="14">
        <v>25.44</v>
      </c>
      <c r="I559" s="14">
        <f t="shared" si="8"/>
        <v>152.64</v>
      </c>
    </row>
    <row r="560" ht="28" customHeight="1" spans="1:9">
      <c r="A560" s="12">
        <v>558</v>
      </c>
      <c r="B560" s="13" t="s">
        <v>595</v>
      </c>
      <c r="C560" s="13" t="s">
        <v>502</v>
      </c>
      <c r="D560" s="13" t="s">
        <v>584</v>
      </c>
      <c r="E560" s="13" t="s">
        <v>593</v>
      </c>
      <c r="F560" s="13">
        <v>6</v>
      </c>
      <c r="G560" s="13" t="s">
        <v>405</v>
      </c>
      <c r="H560" s="14">
        <v>25.44</v>
      </c>
      <c r="I560" s="14">
        <f t="shared" si="8"/>
        <v>152.64</v>
      </c>
    </row>
    <row r="561" ht="28" customHeight="1" spans="1:9">
      <c r="A561" s="12">
        <v>559</v>
      </c>
      <c r="B561" s="13" t="s">
        <v>595</v>
      </c>
      <c r="C561" s="13" t="s">
        <v>502</v>
      </c>
      <c r="D561" s="13" t="s">
        <v>584</v>
      </c>
      <c r="E561" s="13" t="s">
        <v>594</v>
      </c>
      <c r="F561" s="13">
        <v>6</v>
      </c>
      <c r="G561" s="13" t="s">
        <v>405</v>
      </c>
      <c r="H561" s="14">
        <v>28.88</v>
      </c>
      <c r="I561" s="14">
        <f t="shared" si="8"/>
        <v>173.28</v>
      </c>
    </row>
    <row r="562" ht="28" customHeight="1" spans="1:9">
      <c r="A562" s="12">
        <v>560</v>
      </c>
      <c r="B562" s="13" t="s">
        <v>596</v>
      </c>
      <c r="C562" s="13" t="s">
        <v>502</v>
      </c>
      <c r="D562" s="13" t="s">
        <v>584</v>
      </c>
      <c r="E562" s="13" t="s">
        <v>593</v>
      </c>
      <c r="F562" s="13">
        <v>6</v>
      </c>
      <c r="G562" s="13" t="s">
        <v>405</v>
      </c>
      <c r="H562" s="14">
        <v>42.13</v>
      </c>
      <c r="I562" s="14">
        <f t="shared" si="8"/>
        <v>252.78</v>
      </c>
    </row>
    <row r="563" ht="28" customHeight="1" spans="1:9">
      <c r="A563" s="12">
        <v>561</v>
      </c>
      <c r="B563" s="13" t="s">
        <v>596</v>
      </c>
      <c r="C563" s="13" t="s">
        <v>502</v>
      </c>
      <c r="D563" s="13" t="s">
        <v>584</v>
      </c>
      <c r="E563" s="13" t="s">
        <v>597</v>
      </c>
      <c r="F563" s="13">
        <v>6</v>
      </c>
      <c r="G563" s="13" t="s">
        <v>405</v>
      </c>
      <c r="H563" s="14">
        <v>50.21</v>
      </c>
      <c r="I563" s="14">
        <f t="shared" si="8"/>
        <v>301.26</v>
      </c>
    </row>
    <row r="564" ht="28" customHeight="1" spans="1:9">
      <c r="A564" s="12">
        <v>562</v>
      </c>
      <c r="B564" s="13" t="s">
        <v>596</v>
      </c>
      <c r="C564" s="13" t="s">
        <v>502</v>
      </c>
      <c r="D564" s="13" t="s">
        <v>584</v>
      </c>
      <c r="E564" s="13" t="s">
        <v>598</v>
      </c>
      <c r="F564" s="13">
        <v>6</v>
      </c>
      <c r="G564" s="13" t="s">
        <v>405</v>
      </c>
      <c r="H564" s="14">
        <v>55.23</v>
      </c>
      <c r="I564" s="14">
        <f t="shared" si="8"/>
        <v>331.38</v>
      </c>
    </row>
    <row r="565" ht="28" customHeight="1" spans="1:9">
      <c r="A565" s="12">
        <v>563</v>
      </c>
      <c r="B565" s="13" t="s">
        <v>596</v>
      </c>
      <c r="C565" s="13" t="s">
        <v>502</v>
      </c>
      <c r="D565" s="13" t="s">
        <v>584</v>
      </c>
      <c r="E565" s="13" t="s">
        <v>599</v>
      </c>
      <c r="F565" s="13">
        <v>6</v>
      </c>
      <c r="G565" s="13" t="s">
        <v>405</v>
      </c>
      <c r="H565" s="14">
        <v>60.26</v>
      </c>
      <c r="I565" s="14">
        <f t="shared" si="8"/>
        <v>361.56</v>
      </c>
    </row>
    <row r="566" ht="28" customHeight="1" spans="1:9">
      <c r="A566" s="12">
        <v>564</v>
      </c>
      <c r="B566" s="13" t="s">
        <v>600</v>
      </c>
      <c r="C566" s="13" t="s">
        <v>502</v>
      </c>
      <c r="D566" s="13" t="s">
        <v>584</v>
      </c>
      <c r="E566" s="13" t="s">
        <v>593</v>
      </c>
      <c r="F566" s="13">
        <v>6</v>
      </c>
      <c r="G566" s="13" t="s">
        <v>405</v>
      </c>
      <c r="H566" s="14">
        <v>42.13</v>
      </c>
      <c r="I566" s="14">
        <f t="shared" si="8"/>
        <v>252.78</v>
      </c>
    </row>
    <row r="567" ht="28" customHeight="1" spans="1:9">
      <c r="A567" s="12">
        <v>565</v>
      </c>
      <c r="B567" s="13" t="s">
        <v>600</v>
      </c>
      <c r="C567" s="13" t="s">
        <v>502</v>
      </c>
      <c r="D567" s="13" t="s">
        <v>584</v>
      </c>
      <c r="E567" s="13" t="s">
        <v>597</v>
      </c>
      <c r="F567" s="13">
        <v>6</v>
      </c>
      <c r="G567" s="13" t="s">
        <v>405</v>
      </c>
      <c r="H567" s="14">
        <v>50.21</v>
      </c>
      <c r="I567" s="14">
        <f t="shared" si="8"/>
        <v>301.26</v>
      </c>
    </row>
    <row r="568" ht="28" customHeight="1" spans="1:9">
      <c r="A568" s="12">
        <v>566</v>
      </c>
      <c r="B568" s="13" t="s">
        <v>600</v>
      </c>
      <c r="C568" s="13" t="s">
        <v>502</v>
      </c>
      <c r="D568" s="13" t="s">
        <v>584</v>
      </c>
      <c r="E568" s="13" t="s">
        <v>598</v>
      </c>
      <c r="F568" s="13">
        <v>6</v>
      </c>
      <c r="G568" s="13" t="s">
        <v>405</v>
      </c>
      <c r="H568" s="14">
        <v>55.23</v>
      </c>
      <c r="I568" s="14">
        <f t="shared" si="8"/>
        <v>331.38</v>
      </c>
    </row>
    <row r="569" ht="28" customHeight="1" spans="1:9">
      <c r="A569" s="12">
        <v>567</v>
      </c>
      <c r="B569" s="13" t="s">
        <v>601</v>
      </c>
      <c r="C569" s="13" t="s">
        <v>502</v>
      </c>
      <c r="D569" s="13" t="s">
        <v>584</v>
      </c>
      <c r="E569" s="13" t="s">
        <v>602</v>
      </c>
      <c r="F569" s="13">
        <v>6</v>
      </c>
      <c r="G569" s="13" t="s">
        <v>405</v>
      </c>
      <c r="H569" s="14">
        <v>38.16</v>
      </c>
      <c r="I569" s="14">
        <f t="shared" si="8"/>
        <v>228.96</v>
      </c>
    </row>
    <row r="570" ht="28" customHeight="1" spans="1:9">
      <c r="A570" s="12">
        <v>568</v>
      </c>
      <c r="B570" s="13" t="s">
        <v>601</v>
      </c>
      <c r="C570" s="13" t="s">
        <v>502</v>
      </c>
      <c r="D570" s="13" t="s">
        <v>584</v>
      </c>
      <c r="E570" s="13" t="s">
        <v>603</v>
      </c>
      <c r="F570" s="13">
        <v>6</v>
      </c>
      <c r="G570" s="13" t="s">
        <v>405</v>
      </c>
      <c r="H570" s="14">
        <v>43.18</v>
      </c>
      <c r="I570" s="14">
        <f t="shared" si="8"/>
        <v>259.08</v>
      </c>
    </row>
    <row r="571" ht="28" customHeight="1" spans="1:9">
      <c r="A571" s="12">
        <v>569</v>
      </c>
      <c r="B571" s="13" t="s">
        <v>601</v>
      </c>
      <c r="C571" s="13" t="s">
        <v>502</v>
      </c>
      <c r="D571" s="13" t="s">
        <v>584</v>
      </c>
      <c r="E571" s="13" t="s">
        <v>604</v>
      </c>
      <c r="F571" s="13">
        <v>6</v>
      </c>
      <c r="G571" s="13" t="s">
        <v>405</v>
      </c>
      <c r="H571" s="14">
        <v>48.2</v>
      </c>
      <c r="I571" s="14">
        <f t="shared" si="8"/>
        <v>289.2</v>
      </c>
    </row>
    <row r="572" ht="28" customHeight="1" spans="1:9">
      <c r="A572" s="12">
        <v>570</v>
      </c>
      <c r="B572" s="13" t="s">
        <v>605</v>
      </c>
      <c r="C572" s="13" t="s">
        <v>502</v>
      </c>
      <c r="D572" s="13" t="s">
        <v>584</v>
      </c>
      <c r="E572" s="13" t="s">
        <v>602</v>
      </c>
      <c r="F572" s="13">
        <v>6</v>
      </c>
      <c r="G572" s="13" t="s">
        <v>405</v>
      </c>
      <c r="H572" s="14">
        <v>38.16</v>
      </c>
      <c r="I572" s="14">
        <f t="shared" si="8"/>
        <v>228.96</v>
      </c>
    </row>
    <row r="573" ht="28" customHeight="1" spans="1:9">
      <c r="A573" s="12">
        <v>571</v>
      </c>
      <c r="B573" s="13" t="s">
        <v>605</v>
      </c>
      <c r="C573" s="13" t="s">
        <v>502</v>
      </c>
      <c r="D573" s="13" t="s">
        <v>584</v>
      </c>
      <c r="E573" s="13" t="s">
        <v>603</v>
      </c>
      <c r="F573" s="13">
        <v>6</v>
      </c>
      <c r="G573" s="13" t="s">
        <v>405</v>
      </c>
      <c r="H573" s="14">
        <v>43.18</v>
      </c>
      <c r="I573" s="14">
        <f t="shared" si="8"/>
        <v>259.08</v>
      </c>
    </row>
    <row r="574" ht="28" customHeight="1" spans="1:9">
      <c r="A574" s="12">
        <v>572</v>
      </c>
      <c r="B574" s="13" t="s">
        <v>605</v>
      </c>
      <c r="C574" s="13" t="s">
        <v>502</v>
      </c>
      <c r="D574" s="13" t="s">
        <v>584</v>
      </c>
      <c r="E574" s="13" t="s">
        <v>604</v>
      </c>
      <c r="F574" s="13">
        <v>6</v>
      </c>
      <c r="G574" s="13" t="s">
        <v>405</v>
      </c>
      <c r="H574" s="14">
        <v>48.2</v>
      </c>
      <c r="I574" s="14">
        <f t="shared" si="8"/>
        <v>289.2</v>
      </c>
    </row>
    <row r="575" ht="28" customHeight="1" spans="1:9">
      <c r="A575" s="12">
        <v>573</v>
      </c>
      <c r="B575" s="13" t="s">
        <v>606</v>
      </c>
      <c r="C575" s="13" t="s">
        <v>502</v>
      </c>
      <c r="D575" s="13" t="s">
        <v>584</v>
      </c>
      <c r="E575" s="13" t="s">
        <v>607</v>
      </c>
      <c r="F575" s="13">
        <v>6</v>
      </c>
      <c r="G575" s="13" t="s">
        <v>207</v>
      </c>
      <c r="H575" s="14">
        <v>45.16</v>
      </c>
      <c r="I575" s="14">
        <f t="shared" si="8"/>
        <v>270.96</v>
      </c>
    </row>
    <row r="576" ht="28" customHeight="1" spans="1:9">
      <c r="A576" s="12">
        <v>574</v>
      </c>
      <c r="B576" s="13" t="s">
        <v>608</v>
      </c>
      <c r="C576" s="13" t="s">
        <v>502</v>
      </c>
      <c r="D576" s="13" t="s">
        <v>609</v>
      </c>
      <c r="E576" s="13" t="s">
        <v>577</v>
      </c>
      <c r="F576" s="13">
        <v>8</v>
      </c>
      <c r="G576" s="13" t="s">
        <v>405</v>
      </c>
      <c r="H576" s="14">
        <v>58.25</v>
      </c>
      <c r="I576" s="14">
        <f t="shared" si="8"/>
        <v>466</v>
      </c>
    </row>
    <row r="577" ht="28" customHeight="1" spans="1:9">
      <c r="A577" s="12">
        <v>575</v>
      </c>
      <c r="B577" s="13" t="s">
        <v>608</v>
      </c>
      <c r="C577" s="13" t="s">
        <v>502</v>
      </c>
      <c r="D577" s="13" t="s">
        <v>609</v>
      </c>
      <c r="E577" s="13" t="s">
        <v>578</v>
      </c>
      <c r="F577" s="13">
        <v>6</v>
      </c>
      <c r="G577" s="13" t="s">
        <v>405</v>
      </c>
      <c r="H577" s="14">
        <v>55.53</v>
      </c>
      <c r="I577" s="14">
        <f t="shared" si="8"/>
        <v>333.18</v>
      </c>
    </row>
    <row r="578" ht="28" customHeight="1" spans="1:9">
      <c r="A578" s="12">
        <v>576</v>
      </c>
      <c r="B578" s="13" t="s">
        <v>610</v>
      </c>
      <c r="C578" s="13" t="s">
        <v>502</v>
      </c>
      <c r="D578" s="13" t="s">
        <v>609</v>
      </c>
      <c r="E578" s="13" t="s">
        <v>611</v>
      </c>
      <c r="F578" s="13">
        <v>6</v>
      </c>
      <c r="G578" s="13" t="s">
        <v>405</v>
      </c>
      <c r="H578" s="14">
        <v>50.21</v>
      </c>
      <c r="I578" s="14">
        <f t="shared" si="8"/>
        <v>301.26</v>
      </c>
    </row>
    <row r="579" ht="28" customHeight="1" spans="1:9">
      <c r="A579" s="12">
        <v>577</v>
      </c>
      <c r="B579" s="13" t="s">
        <v>610</v>
      </c>
      <c r="C579" s="13" t="s">
        <v>502</v>
      </c>
      <c r="D579" s="13" t="s">
        <v>609</v>
      </c>
      <c r="E579" s="13" t="s">
        <v>577</v>
      </c>
      <c r="F579" s="13">
        <v>8</v>
      </c>
      <c r="G579" s="13" t="s">
        <v>405</v>
      </c>
      <c r="H579" s="14">
        <v>54.07</v>
      </c>
      <c r="I579" s="14">
        <f t="shared" si="8"/>
        <v>432.56</v>
      </c>
    </row>
    <row r="580" ht="28" customHeight="1" spans="1:9">
      <c r="A580" s="12">
        <v>578</v>
      </c>
      <c r="B580" s="13" t="s">
        <v>610</v>
      </c>
      <c r="C580" s="13" t="s">
        <v>502</v>
      </c>
      <c r="D580" s="13" t="s">
        <v>609</v>
      </c>
      <c r="E580" s="13" t="s">
        <v>612</v>
      </c>
      <c r="F580" s="13">
        <v>6</v>
      </c>
      <c r="G580" s="13" t="s">
        <v>405</v>
      </c>
      <c r="H580" s="14">
        <v>60.26</v>
      </c>
      <c r="I580" s="14">
        <f t="shared" ref="I580:I643" si="9">H580*F580</f>
        <v>361.56</v>
      </c>
    </row>
    <row r="581" ht="28" customHeight="1" spans="1:9">
      <c r="A581" s="12">
        <v>579</v>
      </c>
      <c r="B581" s="13" t="s">
        <v>613</v>
      </c>
      <c r="C581" s="13" t="s">
        <v>502</v>
      </c>
      <c r="D581" s="13" t="s">
        <v>609</v>
      </c>
      <c r="E581" s="13" t="s">
        <v>611</v>
      </c>
      <c r="F581" s="13">
        <v>6</v>
      </c>
      <c r="G581" s="13" t="s">
        <v>405</v>
      </c>
      <c r="H581" s="14">
        <v>50.21</v>
      </c>
      <c r="I581" s="14">
        <f t="shared" si="9"/>
        <v>301.26</v>
      </c>
    </row>
    <row r="582" ht="28" customHeight="1" spans="1:9">
      <c r="A582" s="12">
        <v>580</v>
      </c>
      <c r="B582" s="13" t="s">
        <v>613</v>
      </c>
      <c r="C582" s="13" t="s">
        <v>502</v>
      </c>
      <c r="D582" s="13" t="s">
        <v>609</v>
      </c>
      <c r="E582" s="13" t="s">
        <v>577</v>
      </c>
      <c r="F582" s="13">
        <v>8</v>
      </c>
      <c r="G582" s="13" t="s">
        <v>405</v>
      </c>
      <c r="H582" s="14">
        <v>58.25</v>
      </c>
      <c r="I582" s="14">
        <f t="shared" si="9"/>
        <v>466</v>
      </c>
    </row>
    <row r="583" ht="28" customHeight="1" spans="1:9">
      <c r="A583" s="12">
        <v>581</v>
      </c>
      <c r="B583" s="13" t="s">
        <v>613</v>
      </c>
      <c r="C583" s="13" t="s">
        <v>502</v>
      </c>
      <c r="D583" s="13" t="s">
        <v>609</v>
      </c>
      <c r="E583" s="13" t="s">
        <v>578</v>
      </c>
      <c r="F583" s="13">
        <v>6</v>
      </c>
      <c r="G583" s="13" t="s">
        <v>405</v>
      </c>
      <c r="H583" s="14">
        <v>70.3</v>
      </c>
      <c r="I583" s="14">
        <f t="shared" si="9"/>
        <v>421.8</v>
      </c>
    </row>
    <row r="584" ht="28" customHeight="1" spans="1:9">
      <c r="A584" s="12">
        <v>582</v>
      </c>
      <c r="B584" s="13" t="s">
        <v>614</v>
      </c>
      <c r="C584" s="13" t="s">
        <v>502</v>
      </c>
      <c r="D584" s="13" t="s">
        <v>615</v>
      </c>
      <c r="E584" s="13" t="s">
        <v>612</v>
      </c>
      <c r="F584" s="13">
        <v>5</v>
      </c>
      <c r="G584" s="13" t="s">
        <v>405</v>
      </c>
      <c r="H584" s="14">
        <v>49.32</v>
      </c>
      <c r="I584" s="14">
        <f t="shared" si="9"/>
        <v>246.6</v>
      </c>
    </row>
    <row r="585" ht="28" customHeight="1" spans="1:9">
      <c r="A585" s="12">
        <v>583</v>
      </c>
      <c r="B585" s="13" t="s">
        <v>614</v>
      </c>
      <c r="C585" s="13" t="s">
        <v>502</v>
      </c>
      <c r="D585" s="13" t="s">
        <v>615</v>
      </c>
      <c r="E585" s="13" t="s">
        <v>579</v>
      </c>
      <c r="F585" s="13">
        <v>5</v>
      </c>
      <c r="G585" s="13" t="s">
        <v>405</v>
      </c>
      <c r="H585" s="14">
        <v>82.69</v>
      </c>
      <c r="I585" s="14">
        <f t="shared" si="9"/>
        <v>413.45</v>
      </c>
    </row>
    <row r="586" ht="28" customHeight="1" spans="1:9">
      <c r="A586" s="12">
        <v>584</v>
      </c>
      <c r="B586" s="13" t="s">
        <v>616</v>
      </c>
      <c r="C586" s="13" t="s">
        <v>502</v>
      </c>
      <c r="D586" s="13" t="s">
        <v>617</v>
      </c>
      <c r="E586" s="13" t="s">
        <v>578</v>
      </c>
      <c r="F586" s="13">
        <v>1</v>
      </c>
      <c r="G586" s="13" t="s">
        <v>207</v>
      </c>
      <c r="H586" s="14">
        <v>778.37</v>
      </c>
      <c r="I586" s="14">
        <f t="shared" si="9"/>
        <v>778.37</v>
      </c>
    </row>
    <row r="587" ht="28" customHeight="1" spans="1:9">
      <c r="A587" s="12">
        <v>585</v>
      </c>
      <c r="B587" s="13" t="s">
        <v>618</v>
      </c>
      <c r="C587" s="13" t="s">
        <v>502</v>
      </c>
      <c r="D587" s="13" t="s">
        <v>617</v>
      </c>
      <c r="E587" s="13" t="s">
        <v>578</v>
      </c>
      <c r="F587" s="13">
        <v>7</v>
      </c>
      <c r="G587" s="13" t="s">
        <v>405</v>
      </c>
      <c r="H587" s="14">
        <v>31.8</v>
      </c>
      <c r="I587" s="14">
        <f t="shared" si="9"/>
        <v>222.6</v>
      </c>
    </row>
    <row r="588" ht="28" customHeight="1" spans="1:9">
      <c r="A588" s="12">
        <v>586</v>
      </c>
      <c r="B588" s="13" t="s">
        <v>618</v>
      </c>
      <c r="C588" s="13" t="s">
        <v>502</v>
      </c>
      <c r="D588" s="13" t="s">
        <v>617</v>
      </c>
      <c r="E588" s="13" t="s">
        <v>579</v>
      </c>
      <c r="F588" s="13">
        <v>5</v>
      </c>
      <c r="G588" s="13" t="s">
        <v>405</v>
      </c>
      <c r="H588" s="14">
        <v>43.74</v>
      </c>
      <c r="I588" s="14">
        <f t="shared" si="9"/>
        <v>218.7</v>
      </c>
    </row>
    <row r="589" ht="28" customHeight="1" spans="1:9">
      <c r="A589" s="12">
        <v>587</v>
      </c>
      <c r="B589" s="13" t="s">
        <v>618</v>
      </c>
      <c r="C589" s="13" t="s">
        <v>502</v>
      </c>
      <c r="D589" s="13" t="s">
        <v>617</v>
      </c>
      <c r="E589" s="13" t="s">
        <v>580</v>
      </c>
      <c r="F589" s="13">
        <v>7</v>
      </c>
      <c r="G589" s="13" t="s">
        <v>405</v>
      </c>
      <c r="H589" s="14">
        <v>54.07</v>
      </c>
      <c r="I589" s="14">
        <f t="shared" si="9"/>
        <v>378.49</v>
      </c>
    </row>
    <row r="590" ht="28" customHeight="1" spans="1:9">
      <c r="A590" s="12">
        <v>588</v>
      </c>
      <c r="B590" s="13" t="s">
        <v>618</v>
      </c>
      <c r="C590" s="13" t="s">
        <v>502</v>
      </c>
      <c r="D590" s="13" t="s">
        <v>617</v>
      </c>
      <c r="E590" s="13" t="s">
        <v>619</v>
      </c>
      <c r="F590" s="13">
        <v>5</v>
      </c>
      <c r="G590" s="13" t="s">
        <v>405</v>
      </c>
      <c r="H590" s="14">
        <v>65.23</v>
      </c>
      <c r="I590" s="14">
        <f t="shared" si="9"/>
        <v>326.15</v>
      </c>
    </row>
    <row r="591" ht="28" customHeight="1" spans="1:9">
      <c r="A591" s="12">
        <v>589</v>
      </c>
      <c r="B591" s="13" t="s">
        <v>618</v>
      </c>
      <c r="C591" s="13" t="s">
        <v>502</v>
      </c>
      <c r="D591" s="13" t="s">
        <v>617</v>
      </c>
      <c r="E591" s="13" t="s">
        <v>620</v>
      </c>
      <c r="F591" s="13">
        <v>4</v>
      </c>
      <c r="G591" s="13" t="s">
        <v>405</v>
      </c>
      <c r="H591" s="14">
        <v>124.85</v>
      </c>
      <c r="I591" s="14">
        <f t="shared" si="9"/>
        <v>499.4</v>
      </c>
    </row>
    <row r="592" ht="28" customHeight="1" spans="1:9">
      <c r="A592" s="12">
        <v>590</v>
      </c>
      <c r="B592" s="13" t="s">
        <v>618</v>
      </c>
      <c r="C592" s="13" t="s">
        <v>502</v>
      </c>
      <c r="D592" s="13" t="s">
        <v>617</v>
      </c>
      <c r="E592" s="13" t="s">
        <v>621</v>
      </c>
      <c r="F592" s="13">
        <v>1</v>
      </c>
      <c r="G592" s="13" t="s">
        <v>405</v>
      </c>
      <c r="H592" s="14">
        <v>478.15</v>
      </c>
      <c r="I592" s="14">
        <f t="shared" si="9"/>
        <v>478.15</v>
      </c>
    </row>
    <row r="593" ht="28" customHeight="1" spans="1:9">
      <c r="A593" s="12">
        <v>591</v>
      </c>
      <c r="B593" s="13" t="s">
        <v>622</v>
      </c>
      <c r="C593" s="13" t="s">
        <v>502</v>
      </c>
      <c r="D593" s="13" t="s">
        <v>617</v>
      </c>
      <c r="E593" s="13" t="s">
        <v>623</v>
      </c>
      <c r="F593" s="13">
        <v>1</v>
      </c>
      <c r="G593" s="13" t="s">
        <v>405</v>
      </c>
      <c r="H593" s="14">
        <v>32.13</v>
      </c>
      <c r="I593" s="14">
        <f t="shared" si="9"/>
        <v>32.13</v>
      </c>
    </row>
    <row r="594" ht="28" customHeight="1" spans="1:9">
      <c r="A594" s="12">
        <v>592</v>
      </c>
      <c r="B594" s="13" t="s">
        <v>622</v>
      </c>
      <c r="C594" s="13" t="s">
        <v>502</v>
      </c>
      <c r="D594" s="13" t="s">
        <v>617</v>
      </c>
      <c r="E594" s="13" t="s">
        <v>624</v>
      </c>
      <c r="F594" s="13">
        <v>1</v>
      </c>
      <c r="G594" s="13" t="s">
        <v>405</v>
      </c>
      <c r="H594" s="14">
        <v>38.94</v>
      </c>
      <c r="I594" s="14">
        <f t="shared" si="9"/>
        <v>38.94</v>
      </c>
    </row>
    <row r="595" ht="28" customHeight="1" spans="1:9">
      <c r="A595" s="12">
        <v>593</v>
      </c>
      <c r="B595" s="13" t="s">
        <v>622</v>
      </c>
      <c r="C595" s="13" t="s">
        <v>502</v>
      </c>
      <c r="D595" s="13" t="s">
        <v>617</v>
      </c>
      <c r="E595" s="13" t="s">
        <v>625</v>
      </c>
      <c r="F595" s="13">
        <v>1</v>
      </c>
      <c r="G595" s="13" t="s">
        <v>405</v>
      </c>
      <c r="H595" s="14">
        <v>26.22</v>
      </c>
      <c r="I595" s="14">
        <f t="shared" si="9"/>
        <v>26.22</v>
      </c>
    </row>
    <row r="596" ht="28" customHeight="1" spans="1:9">
      <c r="A596" s="12">
        <v>594</v>
      </c>
      <c r="B596" s="13" t="s">
        <v>622</v>
      </c>
      <c r="C596" s="13" t="s">
        <v>502</v>
      </c>
      <c r="D596" s="13" t="s">
        <v>617</v>
      </c>
      <c r="E596" s="13" t="s">
        <v>626</v>
      </c>
      <c r="F596" s="13">
        <v>1</v>
      </c>
      <c r="G596" s="13" t="s">
        <v>405</v>
      </c>
      <c r="H596" s="14">
        <v>33.42</v>
      </c>
      <c r="I596" s="14">
        <f t="shared" si="9"/>
        <v>33.42</v>
      </c>
    </row>
    <row r="597" spans="1:9">
      <c r="A597" s="12">
        <v>595</v>
      </c>
      <c r="B597" s="13" t="s">
        <v>627</v>
      </c>
      <c r="C597" s="13" t="s">
        <v>502</v>
      </c>
      <c r="D597" s="13" t="s">
        <v>22</v>
      </c>
      <c r="E597" s="13" t="s">
        <v>628</v>
      </c>
      <c r="F597" s="13">
        <v>8</v>
      </c>
      <c r="G597" s="13" t="s">
        <v>93</v>
      </c>
      <c r="H597" s="14">
        <v>94.9</v>
      </c>
      <c r="I597" s="14">
        <f t="shared" si="9"/>
        <v>759.2</v>
      </c>
    </row>
    <row r="598" spans="1:9">
      <c r="A598" s="12">
        <v>596</v>
      </c>
      <c r="B598" s="13" t="s">
        <v>629</v>
      </c>
      <c r="C598" s="13" t="s">
        <v>502</v>
      </c>
      <c r="D598" s="13" t="s">
        <v>22</v>
      </c>
      <c r="E598" s="13" t="s">
        <v>630</v>
      </c>
      <c r="F598" s="13">
        <v>20</v>
      </c>
      <c r="G598" s="13" t="s">
        <v>93</v>
      </c>
      <c r="H598" s="14">
        <v>14.5</v>
      </c>
      <c r="I598" s="14">
        <f t="shared" si="9"/>
        <v>290</v>
      </c>
    </row>
    <row r="599" spans="1:9">
      <c r="A599" s="12">
        <v>597</v>
      </c>
      <c r="B599" s="13" t="s">
        <v>631</v>
      </c>
      <c r="C599" s="13" t="s">
        <v>502</v>
      </c>
      <c r="D599" s="13" t="s">
        <v>22</v>
      </c>
      <c r="E599" s="13" t="s">
        <v>632</v>
      </c>
      <c r="F599" s="13">
        <v>20</v>
      </c>
      <c r="G599" s="13" t="s">
        <v>93</v>
      </c>
      <c r="H599" s="14">
        <v>77.33</v>
      </c>
      <c r="I599" s="14">
        <f t="shared" si="9"/>
        <v>1546.6</v>
      </c>
    </row>
    <row r="600" spans="1:9">
      <c r="A600" s="12">
        <v>598</v>
      </c>
      <c r="B600" s="13" t="s">
        <v>633</v>
      </c>
      <c r="C600" s="13" t="s">
        <v>502</v>
      </c>
      <c r="D600" s="13" t="s">
        <v>22</v>
      </c>
      <c r="E600" s="13" t="s">
        <v>634</v>
      </c>
      <c r="F600" s="13">
        <v>40</v>
      </c>
      <c r="G600" s="13" t="s">
        <v>405</v>
      </c>
      <c r="H600" s="14">
        <v>13.1</v>
      </c>
      <c r="I600" s="14">
        <f t="shared" si="9"/>
        <v>524</v>
      </c>
    </row>
    <row r="601" spans="1:9">
      <c r="A601" s="12">
        <v>599</v>
      </c>
      <c r="B601" s="13" t="s">
        <v>635</v>
      </c>
      <c r="C601" s="13" t="s">
        <v>502</v>
      </c>
      <c r="D601" s="13" t="s">
        <v>636</v>
      </c>
      <c r="E601" s="13" t="s">
        <v>577</v>
      </c>
      <c r="F601" s="13">
        <v>3</v>
      </c>
      <c r="G601" s="13" t="s">
        <v>405</v>
      </c>
      <c r="H601" s="14">
        <v>25.11</v>
      </c>
      <c r="I601" s="14">
        <f t="shared" si="9"/>
        <v>75.33</v>
      </c>
    </row>
    <row r="602" spans="1:9">
      <c r="A602" s="12">
        <v>600</v>
      </c>
      <c r="B602" s="13" t="s">
        <v>637</v>
      </c>
      <c r="C602" s="13" t="s">
        <v>502</v>
      </c>
      <c r="D602" s="13" t="s">
        <v>636</v>
      </c>
      <c r="E602" s="13" t="s">
        <v>638</v>
      </c>
      <c r="F602" s="13">
        <v>3</v>
      </c>
      <c r="G602" s="13" t="s">
        <v>405</v>
      </c>
      <c r="H602" s="14">
        <v>73.82</v>
      </c>
      <c r="I602" s="14">
        <f t="shared" si="9"/>
        <v>221.46</v>
      </c>
    </row>
    <row r="603" spans="1:9">
      <c r="A603" s="12">
        <v>601</v>
      </c>
      <c r="B603" s="13" t="s">
        <v>639</v>
      </c>
      <c r="C603" s="13" t="s">
        <v>502</v>
      </c>
      <c r="D603" s="13" t="s">
        <v>640</v>
      </c>
      <c r="E603" s="13" t="s">
        <v>641</v>
      </c>
      <c r="F603" s="13">
        <v>3</v>
      </c>
      <c r="G603" s="13" t="s">
        <v>405</v>
      </c>
      <c r="H603" s="14">
        <v>70.74</v>
      </c>
      <c r="I603" s="14">
        <f t="shared" si="9"/>
        <v>212.22</v>
      </c>
    </row>
    <row r="604" spans="1:9">
      <c r="A604" s="12">
        <v>602</v>
      </c>
      <c r="B604" s="13" t="s">
        <v>642</v>
      </c>
      <c r="C604" s="13" t="s">
        <v>502</v>
      </c>
      <c r="D604" s="13" t="s">
        <v>22</v>
      </c>
      <c r="E604" s="13" t="s">
        <v>643</v>
      </c>
      <c r="F604" s="13">
        <v>3</v>
      </c>
      <c r="G604" s="13" t="s">
        <v>405</v>
      </c>
      <c r="H604" s="14">
        <v>85.87</v>
      </c>
      <c r="I604" s="14">
        <f t="shared" si="9"/>
        <v>257.61</v>
      </c>
    </row>
    <row r="605" spans="1:9">
      <c r="A605" s="12">
        <v>603</v>
      </c>
      <c r="B605" s="13" t="s">
        <v>644</v>
      </c>
      <c r="C605" s="13" t="s">
        <v>21</v>
      </c>
      <c r="D605" s="13" t="s">
        <v>645</v>
      </c>
      <c r="E605" s="13" t="s">
        <v>646</v>
      </c>
      <c r="F605" s="13">
        <v>3</v>
      </c>
      <c r="G605" s="13" t="s">
        <v>102</v>
      </c>
      <c r="H605" s="14">
        <v>100.42</v>
      </c>
      <c r="I605" s="14">
        <f t="shared" si="9"/>
        <v>301.26</v>
      </c>
    </row>
    <row r="606" spans="1:9">
      <c r="A606" s="12">
        <v>604</v>
      </c>
      <c r="B606" s="13" t="s">
        <v>647</v>
      </c>
      <c r="C606" s="13" t="s">
        <v>502</v>
      </c>
      <c r="D606" s="13" t="s">
        <v>22</v>
      </c>
      <c r="E606" s="13" t="s">
        <v>648</v>
      </c>
      <c r="F606" s="13">
        <v>5</v>
      </c>
      <c r="G606" s="13" t="s">
        <v>405</v>
      </c>
      <c r="H606" s="14">
        <v>68.41</v>
      </c>
      <c r="I606" s="14">
        <f t="shared" si="9"/>
        <v>342.05</v>
      </c>
    </row>
    <row r="607" spans="1:9">
      <c r="A607" s="12">
        <v>605</v>
      </c>
      <c r="B607" s="13" t="s">
        <v>647</v>
      </c>
      <c r="C607" s="13" t="s">
        <v>502</v>
      </c>
      <c r="D607" s="13" t="s">
        <v>22</v>
      </c>
      <c r="E607" s="13" t="s">
        <v>649</v>
      </c>
      <c r="F607" s="13">
        <v>5</v>
      </c>
      <c r="G607" s="13" t="s">
        <v>405</v>
      </c>
      <c r="H607" s="14">
        <v>23.04</v>
      </c>
      <c r="I607" s="14">
        <f t="shared" si="9"/>
        <v>115.2</v>
      </c>
    </row>
    <row r="608" ht="22.5" spans="1:9">
      <c r="A608" s="12">
        <v>606</v>
      </c>
      <c r="B608" s="13" t="s">
        <v>650</v>
      </c>
      <c r="C608" s="13" t="s">
        <v>502</v>
      </c>
      <c r="D608" s="13" t="s">
        <v>651</v>
      </c>
      <c r="E608" s="13" t="s">
        <v>652</v>
      </c>
      <c r="F608" s="13">
        <v>4</v>
      </c>
      <c r="G608" s="13" t="s">
        <v>405</v>
      </c>
      <c r="H608" s="14">
        <v>50.21</v>
      </c>
      <c r="I608" s="14">
        <f t="shared" si="9"/>
        <v>200.84</v>
      </c>
    </row>
    <row r="609" ht="22.5" spans="1:9">
      <c r="A609" s="12">
        <v>607</v>
      </c>
      <c r="B609" s="13" t="s">
        <v>650</v>
      </c>
      <c r="C609" s="13" t="s">
        <v>502</v>
      </c>
      <c r="D609" s="13" t="s">
        <v>651</v>
      </c>
      <c r="E609" s="13" t="s">
        <v>653</v>
      </c>
      <c r="F609" s="13">
        <v>4</v>
      </c>
      <c r="G609" s="13" t="s">
        <v>405</v>
      </c>
      <c r="H609" s="14">
        <v>50.21</v>
      </c>
      <c r="I609" s="14">
        <f t="shared" si="9"/>
        <v>200.84</v>
      </c>
    </row>
    <row r="610" ht="22.5" spans="1:9">
      <c r="A610" s="12">
        <v>608</v>
      </c>
      <c r="B610" s="13" t="s">
        <v>650</v>
      </c>
      <c r="C610" s="13" t="s">
        <v>502</v>
      </c>
      <c r="D610" s="13" t="s">
        <v>651</v>
      </c>
      <c r="E610" s="13" t="s">
        <v>654</v>
      </c>
      <c r="F610" s="13">
        <v>4</v>
      </c>
      <c r="G610" s="13" t="s">
        <v>405</v>
      </c>
      <c r="H610" s="14">
        <v>50.21</v>
      </c>
      <c r="I610" s="14">
        <f t="shared" si="9"/>
        <v>200.84</v>
      </c>
    </row>
    <row r="611" spans="1:9">
      <c r="A611" s="12">
        <v>609</v>
      </c>
      <c r="B611" s="13" t="s">
        <v>655</v>
      </c>
      <c r="C611" s="13" t="s">
        <v>502</v>
      </c>
      <c r="D611" s="13" t="s">
        <v>656</v>
      </c>
      <c r="E611" s="13" t="s">
        <v>538</v>
      </c>
      <c r="F611" s="13">
        <v>4</v>
      </c>
      <c r="G611" s="13" t="s">
        <v>397</v>
      </c>
      <c r="H611" s="14">
        <v>11</v>
      </c>
      <c r="I611" s="14">
        <f t="shared" si="9"/>
        <v>44</v>
      </c>
    </row>
    <row r="612" spans="1:9">
      <c r="A612" s="12">
        <v>610</v>
      </c>
      <c r="B612" s="13" t="s">
        <v>655</v>
      </c>
      <c r="C612" s="13" t="s">
        <v>502</v>
      </c>
      <c r="D612" s="13" t="s">
        <v>656</v>
      </c>
      <c r="E612" s="13" t="s">
        <v>539</v>
      </c>
      <c r="F612" s="13">
        <v>4</v>
      </c>
      <c r="G612" s="13" t="s">
        <v>397</v>
      </c>
      <c r="H612" s="14">
        <v>14.5</v>
      </c>
      <c r="I612" s="14">
        <f t="shared" si="9"/>
        <v>58</v>
      </c>
    </row>
    <row r="613" spans="1:9">
      <c r="A613" s="12">
        <v>611</v>
      </c>
      <c r="B613" s="13" t="s">
        <v>655</v>
      </c>
      <c r="C613" s="13" t="s">
        <v>502</v>
      </c>
      <c r="D613" s="13" t="s">
        <v>656</v>
      </c>
      <c r="E613" s="13" t="s">
        <v>540</v>
      </c>
      <c r="F613" s="13">
        <v>4</v>
      </c>
      <c r="G613" s="13" t="s">
        <v>397</v>
      </c>
      <c r="H613" s="14">
        <v>17.58</v>
      </c>
      <c r="I613" s="14">
        <f t="shared" si="9"/>
        <v>70.32</v>
      </c>
    </row>
    <row r="614" spans="1:9">
      <c r="A614" s="12">
        <v>612</v>
      </c>
      <c r="B614" s="13" t="s">
        <v>655</v>
      </c>
      <c r="C614" s="13" t="s">
        <v>502</v>
      </c>
      <c r="D614" s="13" t="s">
        <v>656</v>
      </c>
      <c r="E614" s="13" t="s">
        <v>657</v>
      </c>
      <c r="F614" s="13">
        <v>4</v>
      </c>
      <c r="G614" s="13" t="s">
        <v>397</v>
      </c>
      <c r="H614" s="14">
        <v>21.09</v>
      </c>
      <c r="I614" s="14">
        <f t="shared" si="9"/>
        <v>84.36</v>
      </c>
    </row>
    <row r="615" spans="1:9">
      <c r="A615" s="12">
        <v>613</v>
      </c>
      <c r="B615" s="13" t="s">
        <v>658</v>
      </c>
      <c r="C615" s="13" t="s">
        <v>502</v>
      </c>
      <c r="D615" s="13" t="s">
        <v>22</v>
      </c>
      <c r="E615" s="13" t="s">
        <v>659</v>
      </c>
      <c r="F615" s="13">
        <v>4</v>
      </c>
      <c r="G615" s="13" t="s">
        <v>405</v>
      </c>
      <c r="H615" s="14">
        <v>22.26</v>
      </c>
      <c r="I615" s="14">
        <f t="shared" si="9"/>
        <v>89.04</v>
      </c>
    </row>
    <row r="616" spans="1:9">
      <c r="A616" s="12">
        <v>614</v>
      </c>
      <c r="B616" s="13" t="s">
        <v>658</v>
      </c>
      <c r="C616" s="13" t="s">
        <v>502</v>
      </c>
      <c r="D616" s="13" t="s">
        <v>22</v>
      </c>
      <c r="E616" s="13" t="s">
        <v>660</v>
      </c>
      <c r="F616" s="13">
        <v>4</v>
      </c>
      <c r="G616" s="13" t="s">
        <v>405</v>
      </c>
      <c r="H616" s="14">
        <v>30.99</v>
      </c>
      <c r="I616" s="14">
        <f t="shared" si="9"/>
        <v>123.96</v>
      </c>
    </row>
    <row r="617" spans="1:9">
      <c r="A617" s="12">
        <v>615</v>
      </c>
      <c r="B617" s="13" t="s">
        <v>661</v>
      </c>
      <c r="C617" s="13" t="s">
        <v>21</v>
      </c>
      <c r="D617" s="13" t="s">
        <v>22</v>
      </c>
      <c r="E617" s="13" t="s">
        <v>662</v>
      </c>
      <c r="F617" s="13">
        <v>200</v>
      </c>
      <c r="G617" s="13" t="s">
        <v>114</v>
      </c>
      <c r="H617" s="14">
        <v>2.11</v>
      </c>
      <c r="I617" s="14">
        <f t="shared" si="9"/>
        <v>422</v>
      </c>
    </row>
    <row r="618" spans="1:9">
      <c r="A618" s="12">
        <v>616</v>
      </c>
      <c r="B618" s="13" t="s">
        <v>661</v>
      </c>
      <c r="C618" s="13" t="s">
        <v>21</v>
      </c>
      <c r="D618" s="13" t="s">
        <v>22</v>
      </c>
      <c r="E618" s="13" t="s">
        <v>663</v>
      </c>
      <c r="F618" s="13">
        <v>100</v>
      </c>
      <c r="G618" s="13" t="s">
        <v>114</v>
      </c>
      <c r="H618" s="14">
        <v>5.54</v>
      </c>
      <c r="I618" s="14">
        <f t="shared" si="9"/>
        <v>554</v>
      </c>
    </row>
    <row r="619" spans="1:9">
      <c r="A619" s="12">
        <v>617</v>
      </c>
      <c r="B619" s="13" t="s">
        <v>664</v>
      </c>
      <c r="C619" s="13" t="s">
        <v>502</v>
      </c>
      <c r="D619" s="13" t="s">
        <v>22</v>
      </c>
      <c r="E619" s="13" t="s">
        <v>665</v>
      </c>
      <c r="F619" s="13">
        <v>6</v>
      </c>
      <c r="G619" s="13" t="s">
        <v>87</v>
      </c>
      <c r="H619" s="14">
        <v>14.34</v>
      </c>
      <c r="I619" s="14">
        <f t="shared" si="9"/>
        <v>86.04</v>
      </c>
    </row>
    <row r="620" spans="1:9">
      <c r="A620" s="12">
        <v>618</v>
      </c>
      <c r="B620" s="13" t="s">
        <v>664</v>
      </c>
      <c r="C620" s="13" t="s">
        <v>502</v>
      </c>
      <c r="D620" s="13" t="s">
        <v>22</v>
      </c>
      <c r="E620" s="13" t="s">
        <v>666</v>
      </c>
      <c r="F620" s="13">
        <v>6</v>
      </c>
      <c r="G620" s="13" t="s">
        <v>87</v>
      </c>
      <c r="H620" s="14">
        <v>17.52</v>
      </c>
      <c r="I620" s="14">
        <f t="shared" si="9"/>
        <v>105.12</v>
      </c>
    </row>
    <row r="621" spans="1:9">
      <c r="A621" s="12">
        <v>619</v>
      </c>
      <c r="B621" s="13" t="s">
        <v>664</v>
      </c>
      <c r="C621" s="13" t="s">
        <v>502</v>
      </c>
      <c r="D621" s="13" t="s">
        <v>22</v>
      </c>
      <c r="E621" s="13" t="s">
        <v>667</v>
      </c>
      <c r="F621" s="13">
        <v>6</v>
      </c>
      <c r="G621" s="13" t="s">
        <v>87</v>
      </c>
      <c r="H621" s="14">
        <v>26.22</v>
      </c>
      <c r="I621" s="14">
        <f t="shared" si="9"/>
        <v>157.32</v>
      </c>
    </row>
    <row r="622" spans="1:9">
      <c r="A622" s="12">
        <v>620</v>
      </c>
      <c r="B622" s="13" t="s">
        <v>668</v>
      </c>
      <c r="C622" s="13" t="s">
        <v>502</v>
      </c>
      <c r="D622" s="13" t="s">
        <v>22</v>
      </c>
      <c r="E622" s="13" t="s">
        <v>669</v>
      </c>
      <c r="F622" s="13">
        <v>6</v>
      </c>
      <c r="G622" s="13" t="s">
        <v>207</v>
      </c>
      <c r="H622" s="14">
        <v>126.53</v>
      </c>
      <c r="I622" s="14">
        <f t="shared" si="9"/>
        <v>759.18</v>
      </c>
    </row>
    <row r="623" ht="22.5" spans="1:9">
      <c r="A623" s="12">
        <v>621</v>
      </c>
      <c r="B623" s="13" t="s">
        <v>670</v>
      </c>
      <c r="C623" s="13" t="s">
        <v>21</v>
      </c>
      <c r="D623" s="13" t="s">
        <v>671</v>
      </c>
      <c r="E623" s="13" t="s">
        <v>672</v>
      </c>
      <c r="F623" s="13">
        <v>2</v>
      </c>
      <c r="G623" s="13" t="s">
        <v>405</v>
      </c>
      <c r="H623" s="14">
        <v>43.18</v>
      </c>
      <c r="I623" s="14">
        <f t="shared" si="9"/>
        <v>86.36</v>
      </c>
    </row>
    <row r="624" spans="1:9">
      <c r="A624" s="12">
        <v>622</v>
      </c>
      <c r="B624" s="13" t="s">
        <v>673</v>
      </c>
      <c r="C624" s="13" t="s">
        <v>21</v>
      </c>
      <c r="D624" s="13" t="s">
        <v>22</v>
      </c>
      <c r="E624" s="13" t="s">
        <v>672</v>
      </c>
      <c r="F624" s="13">
        <v>2</v>
      </c>
      <c r="G624" s="13" t="s">
        <v>405</v>
      </c>
      <c r="H624" s="14">
        <v>27.84</v>
      </c>
      <c r="I624" s="14">
        <f t="shared" si="9"/>
        <v>55.68</v>
      </c>
    </row>
    <row r="625" spans="1:9">
      <c r="A625" s="12">
        <v>623</v>
      </c>
      <c r="B625" s="13" t="s">
        <v>673</v>
      </c>
      <c r="C625" s="13" t="s">
        <v>21</v>
      </c>
      <c r="D625" s="13" t="s">
        <v>22</v>
      </c>
      <c r="E625" s="13" t="s">
        <v>674</v>
      </c>
      <c r="F625" s="13">
        <v>2</v>
      </c>
      <c r="G625" s="13" t="s">
        <v>405</v>
      </c>
      <c r="H625" s="14">
        <v>44.53</v>
      </c>
      <c r="I625" s="14">
        <f t="shared" si="9"/>
        <v>89.06</v>
      </c>
    </row>
    <row r="626" ht="27" customHeight="1" spans="1:9">
      <c r="A626" s="12">
        <v>624</v>
      </c>
      <c r="B626" s="13" t="s">
        <v>675</v>
      </c>
      <c r="C626" s="13" t="s">
        <v>21</v>
      </c>
      <c r="D626" s="13" t="s">
        <v>22</v>
      </c>
      <c r="E626" s="13" t="s">
        <v>1005</v>
      </c>
      <c r="F626" s="13">
        <v>6</v>
      </c>
      <c r="G626" s="13" t="s">
        <v>114</v>
      </c>
      <c r="H626" s="14">
        <v>163.64</v>
      </c>
      <c r="I626" s="14">
        <f t="shared" si="9"/>
        <v>981.84</v>
      </c>
    </row>
    <row r="627" spans="1:9">
      <c r="A627" s="12">
        <v>625</v>
      </c>
      <c r="B627" s="13" t="s">
        <v>677</v>
      </c>
      <c r="C627" s="13" t="s">
        <v>21</v>
      </c>
      <c r="D627" s="13" t="s">
        <v>22</v>
      </c>
      <c r="E627" s="13" t="s">
        <v>678</v>
      </c>
      <c r="F627" s="13">
        <v>2</v>
      </c>
      <c r="G627" s="13" t="s">
        <v>207</v>
      </c>
      <c r="H627" s="14">
        <v>159.83</v>
      </c>
      <c r="I627" s="14">
        <f t="shared" si="9"/>
        <v>319.66</v>
      </c>
    </row>
    <row r="628" spans="1:9">
      <c r="A628" s="12">
        <v>626</v>
      </c>
      <c r="B628" s="13" t="s">
        <v>679</v>
      </c>
      <c r="C628" s="13" t="s">
        <v>21</v>
      </c>
      <c r="D628" s="13" t="s">
        <v>22</v>
      </c>
      <c r="E628" s="13" t="s">
        <v>678</v>
      </c>
      <c r="F628" s="13">
        <v>2</v>
      </c>
      <c r="G628" s="13" t="s">
        <v>207</v>
      </c>
      <c r="H628" s="14">
        <v>160.34</v>
      </c>
      <c r="I628" s="14">
        <f t="shared" si="9"/>
        <v>320.68</v>
      </c>
    </row>
    <row r="629" spans="1:9">
      <c r="A629" s="12">
        <v>627</v>
      </c>
      <c r="B629" s="13" t="s">
        <v>680</v>
      </c>
      <c r="C629" s="13" t="s">
        <v>21</v>
      </c>
      <c r="D629" s="13" t="s">
        <v>22</v>
      </c>
      <c r="E629" s="13" t="s">
        <v>678</v>
      </c>
      <c r="F629" s="13">
        <v>2</v>
      </c>
      <c r="G629" s="13" t="s">
        <v>207</v>
      </c>
      <c r="H629" s="14">
        <v>210.89</v>
      </c>
      <c r="I629" s="14">
        <f t="shared" si="9"/>
        <v>421.78</v>
      </c>
    </row>
    <row r="630" spans="1:9">
      <c r="A630" s="12">
        <v>628</v>
      </c>
      <c r="B630" s="13" t="s">
        <v>681</v>
      </c>
      <c r="C630" s="13" t="s">
        <v>21</v>
      </c>
      <c r="D630" s="13" t="s">
        <v>22</v>
      </c>
      <c r="E630" s="13" t="s">
        <v>682</v>
      </c>
      <c r="F630" s="13">
        <v>2</v>
      </c>
      <c r="G630" s="13" t="s">
        <v>207</v>
      </c>
      <c r="H630" s="14">
        <v>42.94</v>
      </c>
      <c r="I630" s="14">
        <f t="shared" si="9"/>
        <v>85.88</v>
      </c>
    </row>
    <row r="631" spans="1:9">
      <c r="A631" s="12">
        <v>629</v>
      </c>
      <c r="B631" s="13" t="s">
        <v>681</v>
      </c>
      <c r="C631" s="13" t="s">
        <v>21</v>
      </c>
      <c r="D631" s="13" t="s">
        <v>22</v>
      </c>
      <c r="E631" s="13" t="s">
        <v>683</v>
      </c>
      <c r="F631" s="13">
        <v>2</v>
      </c>
      <c r="G631" s="13" t="s">
        <v>207</v>
      </c>
      <c r="H631" s="14">
        <v>50.21</v>
      </c>
      <c r="I631" s="14">
        <f t="shared" si="9"/>
        <v>100.42</v>
      </c>
    </row>
    <row r="632" spans="1:9">
      <c r="A632" s="12">
        <v>630</v>
      </c>
      <c r="B632" s="13" t="s">
        <v>684</v>
      </c>
      <c r="C632" s="13" t="s">
        <v>502</v>
      </c>
      <c r="D632" s="13" t="s">
        <v>22</v>
      </c>
      <c r="E632" s="13" t="s">
        <v>685</v>
      </c>
      <c r="F632" s="13">
        <v>2</v>
      </c>
      <c r="G632" s="13" t="s">
        <v>207</v>
      </c>
      <c r="H632" s="14">
        <v>85.87</v>
      </c>
      <c r="I632" s="14">
        <f t="shared" si="9"/>
        <v>171.74</v>
      </c>
    </row>
    <row r="633" spans="1:9">
      <c r="A633" s="12">
        <v>631</v>
      </c>
      <c r="B633" s="13" t="s">
        <v>684</v>
      </c>
      <c r="C633" s="13" t="s">
        <v>502</v>
      </c>
      <c r="D633" s="13" t="s">
        <v>22</v>
      </c>
      <c r="E633" s="13" t="s">
        <v>686</v>
      </c>
      <c r="F633" s="13">
        <v>2</v>
      </c>
      <c r="G633" s="13" t="s">
        <v>207</v>
      </c>
      <c r="H633" s="14">
        <v>105.73</v>
      </c>
      <c r="I633" s="14">
        <f t="shared" si="9"/>
        <v>211.46</v>
      </c>
    </row>
    <row r="634" spans="1:9">
      <c r="A634" s="12">
        <v>632</v>
      </c>
      <c r="B634" s="13" t="s">
        <v>684</v>
      </c>
      <c r="C634" s="13" t="s">
        <v>502</v>
      </c>
      <c r="D634" s="13" t="s">
        <v>22</v>
      </c>
      <c r="E634" s="13" t="s">
        <v>687</v>
      </c>
      <c r="F634" s="13">
        <v>2</v>
      </c>
      <c r="G634" s="13" t="s">
        <v>207</v>
      </c>
      <c r="H634" s="14">
        <v>154.25</v>
      </c>
      <c r="I634" s="14">
        <f t="shared" si="9"/>
        <v>308.5</v>
      </c>
    </row>
    <row r="635" spans="1:9">
      <c r="A635" s="12">
        <v>633</v>
      </c>
      <c r="B635" s="13" t="s">
        <v>688</v>
      </c>
      <c r="C635" s="13" t="s">
        <v>21</v>
      </c>
      <c r="D635" s="13" t="s">
        <v>22</v>
      </c>
      <c r="E635" s="13" t="s">
        <v>689</v>
      </c>
      <c r="F635" s="13">
        <v>2</v>
      </c>
      <c r="G635" s="13" t="s">
        <v>102</v>
      </c>
      <c r="H635" s="14">
        <v>16.71</v>
      </c>
      <c r="I635" s="14">
        <f t="shared" si="9"/>
        <v>33.42</v>
      </c>
    </row>
    <row r="636" spans="1:9">
      <c r="A636" s="12">
        <v>634</v>
      </c>
      <c r="B636" s="13" t="s">
        <v>688</v>
      </c>
      <c r="C636" s="13" t="s">
        <v>21</v>
      </c>
      <c r="D636" s="13" t="s">
        <v>22</v>
      </c>
      <c r="E636" s="13" t="s">
        <v>690</v>
      </c>
      <c r="F636" s="13">
        <v>2</v>
      </c>
      <c r="G636" s="13" t="s">
        <v>102</v>
      </c>
      <c r="H636" s="14">
        <v>23.86</v>
      </c>
      <c r="I636" s="14">
        <f t="shared" si="9"/>
        <v>47.72</v>
      </c>
    </row>
    <row r="637" spans="1:9">
      <c r="A637" s="12">
        <v>635</v>
      </c>
      <c r="B637" s="13" t="s">
        <v>688</v>
      </c>
      <c r="C637" s="13" t="s">
        <v>21</v>
      </c>
      <c r="D637" s="13" t="s">
        <v>22</v>
      </c>
      <c r="E637" s="13" t="s">
        <v>691</v>
      </c>
      <c r="F637" s="13">
        <v>2</v>
      </c>
      <c r="G637" s="13" t="s">
        <v>102</v>
      </c>
      <c r="H637" s="14">
        <v>33.14</v>
      </c>
      <c r="I637" s="14">
        <f t="shared" si="9"/>
        <v>66.28</v>
      </c>
    </row>
    <row r="638" ht="44" customHeight="1" spans="1:9">
      <c r="A638" s="12">
        <v>636</v>
      </c>
      <c r="B638" s="13" t="s">
        <v>692</v>
      </c>
      <c r="C638" s="13" t="s">
        <v>502</v>
      </c>
      <c r="D638" s="13" t="s">
        <v>22</v>
      </c>
      <c r="E638" s="13" t="s">
        <v>693</v>
      </c>
      <c r="F638" s="13">
        <v>2</v>
      </c>
      <c r="G638" s="13" t="s">
        <v>207</v>
      </c>
      <c r="H638" s="14">
        <v>491.39</v>
      </c>
      <c r="I638" s="14">
        <f t="shared" si="9"/>
        <v>982.78</v>
      </c>
    </row>
    <row r="639" spans="1:9">
      <c r="A639" s="12">
        <v>637</v>
      </c>
      <c r="B639" s="13" t="s">
        <v>694</v>
      </c>
      <c r="C639" s="13" t="s">
        <v>502</v>
      </c>
      <c r="D639" s="13" t="s">
        <v>22</v>
      </c>
      <c r="E639" s="13" t="s">
        <v>695</v>
      </c>
      <c r="F639" s="13">
        <v>2</v>
      </c>
      <c r="G639" s="13" t="s">
        <v>207</v>
      </c>
      <c r="H639" s="14">
        <v>130.55</v>
      </c>
      <c r="I639" s="14">
        <f t="shared" si="9"/>
        <v>261.1</v>
      </c>
    </row>
    <row r="640" spans="1:9">
      <c r="A640" s="12">
        <v>638</v>
      </c>
      <c r="B640" s="13" t="s">
        <v>694</v>
      </c>
      <c r="C640" s="13" t="s">
        <v>502</v>
      </c>
      <c r="D640" s="13" t="s">
        <v>22</v>
      </c>
      <c r="E640" s="13" t="s">
        <v>696</v>
      </c>
      <c r="F640" s="13">
        <v>2</v>
      </c>
      <c r="G640" s="13" t="s">
        <v>207</v>
      </c>
      <c r="H640" s="14">
        <v>257.61</v>
      </c>
      <c r="I640" s="14">
        <f t="shared" si="9"/>
        <v>515.22</v>
      </c>
    </row>
    <row r="641" spans="1:9">
      <c r="A641" s="12">
        <v>639</v>
      </c>
      <c r="B641" s="13" t="s">
        <v>697</v>
      </c>
      <c r="C641" s="13" t="s">
        <v>21</v>
      </c>
      <c r="D641" s="13" t="s">
        <v>22</v>
      </c>
      <c r="E641" s="13" t="s">
        <v>698</v>
      </c>
      <c r="F641" s="13">
        <v>2</v>
      </c>
      <c r="G641" s="13" t="s">
        <v>405</v>
      </c>
      <c r="H641" s="14">
        <v>17.52</v>
      </c>
      <c r="I641" s="14">
        <f t="shared" si="9"/>
        <v>35.04</v>
      </c>
    </row>
    <row r="642" spans="1:9">
      <c r="A642" s="12">
        <v>640</v>
      </c>
      <c r="B642" s="13" t="s">
        <v>699</v>
      </c>
      <c r="C642" s="13" t="s">
        <v>21</v>
      </c>
      <c r="D642" s="13" t="s">
        <v>22</v>
      </c>
      <c r="E642" s="13" t="s">
        <v>700</v>
      </c>
      <c r="F642" s="13">
        <v>2</v>
      </c>
      <c r="G642" s="13" t="s">
        <v>102</v>
      </c>
      <c r="H642" s="14">
        <v>47.7</v>
      </c>
      <c r="I642" s="14">
        <f t="shared" si="9"/>
        <v>95.4</v>
      </c>
    </row>
    <row r="643" spans="1:9">
      <c r="A643" s="12">
        <v>641</v>
      </c>
      <c r="B643" s="13" t="s">
        <v>699</v>
      </c>
      <c r="C643" s="13" t="s">
        <v>21</v>
      </c>
      <c r="D643" s="13" t="s">
        <v>22</v>
      </c>
      <c r="E643" s="13" t="s">
        <v>701</v>
      </c>
      <c r="F643" s="13">
        <v>2</v>
      </c>
      <c r="G643" s="13" t="s">
        <v>102</v>
      </c>
      <c r="H643" s="14">
        <v>49.3</v>
      </c>
      <c r="I643" s="14">
        <f t="shared" si="9"/>
        <v>98.6</v>
      </c>
    </row>
    <row r="644" spans="1:9">
      <c r="A644" s="12">
        <v>642</v>
      </c>
      <c r="B644" s="13" t="s">
        <v>699</v>
      </c>
      <c r="C644" s="13" t="s">
        <v>21</v>
      </c>
      <c r="D644" s="13" t="s">
        <v>22</v>
      </c>
      <c r="E644" s="13" t="s">
        <v>702</v>
      </c>
      <c r="F644" s="13">
        <v>2</v>
      </c>
      <c r="G644" s="13" t="s">
        <v>102</v>
      </c>
      <c r="H644" s="14">
        <v>49.3</v>
      </c>
      <c r="I644" s="14">
        <f t="shared" ref="I644:I707" si="10">H644*F644</f>
        <v>98.6</v>
      </c>
    </row>
    <row r="645" spans="1:9">
      <c r="A645" s="12">
        <v>643</v>
      </c>
      <c r="B645" s="13" t="s">
        <v>699</v>
      </c>
      <c r="C645" s="13" t="s">
        <v>21</v>
      </c>
      <c r="D645" s="13" t="s">
        <v>22</v>
      </c>
      <c r="E645" s="13" t="s">
        <v>703</v>
      </c>
      <c r="F645" s="13">
        <v>2</v>
      </c>
      <c r="G645" s="13" t="s">
        <v>102</v>
      </c>
      <c r="H645" s="14">
        <v>68.38</v>
      </c>
      <c r="I645" s="14">
        <f t="shared" si="10"/>
        <v>136.76</v>
      </c>
    </row>
    <row r="646" spans="1:9">
      <c r="A646" s="12">
        <v>644</v>
      </c>
      <c r="B646" s="13" t="s">
        <v>699</v>
      </c>
      <c r="C646" s="13" t="s">
        <v>21</v>
      </c>
      <c r="D646" s="13" t="s">
        <v>22</v>
      </c>
      <c r="E646" s="13" t="s">
        <v>704</v>
      </c>
      <c r="F646" s="13">
        <v>2</v>
      </c>
      <c r="G646" s="13" t="s">
        <v>102</v>
      </c>
      <c r="H646" s="14">
        <v>75.55</v>
      </c>
      <c r="I646" s="14">
        <f t="shared" si="10"/>
        <v>151.1</v>
      </c>
    </row>
    <row r="647" spans="1:9">
      <c r="A647" s="12">
        <v>645</v>
      </c>
      <c r="B647" s="13" t="s">
        <v>699</v>
      </c>
      <c r="C647" s="13" t="s">
        <v>21</v>
      </c>
      <c r="D647" s="13" t="s">
        <v>22</v>
      </c>
      <c r="E647" s="13" t="s">
        <v>705</v>
      </c>
      <c r="F647" s="13">
        <v>2</v>
      </c>
      <c r="G647" s="13" t="s">
        <v>102</v>
      </c>
      <c r="H647" s="14">
        <v>70.74</v>
      </c>
      <c r="I647" s="14">
        <f t="shared" si="10"/>
        <v>141.48</v>
      </c>
    </row>
    <row r="648" spans="1:9">
      <c r="A648" s="12">
        <v>646</v>
      </c>
      <c r="B648" s="13" t="s">
        <v>699</v>
      </c>
      <c r="C648" s="13" t="s">
        <v>21</v>
      </c>
      <c r="D648" s="13" t="s">
        <v>22</v>
      </c>
      <c r="E648" s="13" t="s">
        <v>706</v>
      </c>
      <c r="F648" s="13">
        <v>2</v>
      </c>
      <c r="G648" s="13" t="s">
        <v>102</v>
      </c>
      <c r="H648" s="14">
        <v>90.38</v>
      </c>
      <c r="I648" s="14">
        <f t="shared" si="10"/>
        <v>180.76</v>
      </c>
    </row>
    <row r="649" spans="1:9">
      <c r="A649" s="12">
        <v>647</v>
      </c>
      <c r="B649" s="13" t="s">
        <v>699</v>
      </c>
      <c r="C649" s="13" t="s">
        <v>21</v>
      </c>
      <c r="D649" s="13" t="s">
        <v>22</v>
      </c>
      <c r="E649" s="13" t="s">
        <v>707</v>
      </c>
      <c r="F649" s="13">
        <v>2</v>
      </c>
      <c r="G649" s="13" t="s">
        <v>102</v>
      </c>
      <c r="H649" s="14">
        <v>94.4</v>
      </c>
      <c r="I649" s="14">
        <f t="shared" si="10"/>
        <v>188.8</v>
      </c>
    </row>
    <row r="650" spans="1:9">
      <c r="A650" s="12">
        <v>648</v>
      </c>
      <c r="B650" s="13" t="s">
        <v>699</v>
      </c>
      <c r="C650" s="13" t="s">
        <v>21</v>
      </c>
      <c r="D650" s="13" t="s">
        <v>22</v>
      </c>
      <c r="E650" s="13" t="s">
        <v>708</v>
      </c>
      <c r="F650" s="13">
        <v>2</v>
      </c>
      <c r="G650" s="13" t="s">
        <v>102</v>
      </c>
      <c r="H650" s="14">
        <v>104.17</v>
      </c>
      <c r="I650" s="14">
        <f t="shared" si="10"/>
        <v>208.34</v>
      </c>
    </row>
    <row r="651" spans="1:9">
      <c r="A651" s="12">
        <v>649</v>
      </c>
      <c r="B651" s="13" t="s">
        <v>699</v>
      </c>
      <c r="C651" s="13" t="s">
        <v>21</v>
      </c>
      <c r="D651" s="13" t="s">
        <v>22</v>
      </c>
      <c r="E651" s="13" t="s">
        <v>709</v>
      </c>
      <c r="F651" s="13">
        <v>2</v>
      </c>
      <c r="G651" s="13" t="s">
        <v>102</v>
      </c>
      <c r="H651" s="14">
        <v>135.57</v>
      </c>
      <c r="I651" s="14">
        <f t="shared" si="10"/>
        <v>271.14</v>
      </c>
    </row>
    <row r="652" spans="1:9">
      <c r="A652" s="12">
        <v>650</v>
      </c>
      <c r="B652" s="13" t="s">
        <v>699</v>
      </c>
      <c r="C652" s="13" t="s">
        <v>21</v>
      </c>
      <c r="D652" s="13" t="s">
        <v>22</v>
      </c>
      <c r="E652" s="13" t="s">
        <v>710</v>
      </c>
      <c r="F652" s="13">
        <v>2</v>
      </c>
      <c r="G652" s="13" t="s">
        <v>102</v>
      </c>
      <c r="H652" s="14">
        <v>153.65</v>
      </c>
      <c r="I652" s="14">
        <f t="shared" si="10"/>
        <v>307.3</v>
      </c>
    </row>
    <row r="653" spans="1:9">
      <c r="A653" s="12">
        <v>651</v>
      </c>
      <c r="B653" s="13" t="s">
        <v>699</v>
      </c>
      <c r="C653" s="13" t="s">
        <v>21</v>
      </c>
      <c r="D653" s="13" t="s">
        <v>22</v>
      </c>
      <c r="E653" s="13" t="s">
        <v>711</v>
      </c>
      <c r="F653" s="13">
        <v>2</v>
      </c>
      <c r="G653" s="13" t="s">
        <v>102</v>
      </c>
      <c r="H653" s="14">
        <v>172.73</v>
      </c>
      <c r="I653" s="14">
        <f t="shared" si="10"/>
        <v>345.46</v>
      </c>
    </row>
    <row r="654" spans="1:9">
      <c r="A654" s="12">
        <v>652</v>
      </c>
      <c r="B654" s="13" t="s">
        <v>712</v>
      </c>
      <c r="C654" s="13" t="s">
        <v>21</v>
      </c>
      <c r="D654" s="13" t="s">
        <v>22</v>
      </c>
      <c r="E654" s="13" t="s">
        <v>713</v>
      </c>
      <c r="F654" s="13">
        <v>2</v>
      </c>
      <c r="G654" s="13" t="s">
        <v>102</v>
      </c>
      <c r="H654" s="14">
        <v>12.93</v>
      </c>
      <c r="I654" s="14">
        <f t="shared" si="10"/>
        <v>25.86</v>
      </c>
    </row>
    <row r="655" spans="1:9">
      <c r="A655" s="12">
        <v>653</v>
      </c>
      <c r="B655" s="13" t="s">
        <v>712</v>
      </c>
      <c r="C655" s="13" t="s">
        <v>21</v>
      </c>
      <c r="D655" s="13" t="s">
        <v>22</v>
      </c>
      <c r="E655" s="13" t="s">
        <v>714</v>
      </c>
      <c r="F655" s="13">
        <v>2</v>
      </c>
      <c r="G655" s="13" t="s">
        <v>102</v>
      </c>
      <c r="H655" s="14">
        <v>14.34</v>
      </c>
      <c r="I655" s="14">
        <f t="shared" si="10"/>
        <v>28.68</v>
      </c>
    </row>
    <row r="656" spans="1:9">
      <c r="A656" s="12">
        <v>654</v>
      </c>
      <c r="B656" s="13" t="s">
        <v>712</v>
      </c>
      <c r="C656" s="13" t="s">
        <v>21</v>
      </c>
      <c r="D656" s="13" t="s">
        <v>22</v>
      </c>
      <c r="E656" s="13" t="s">
        <v>715</v>
      </c>
      <c r="F656" s="13">
        <v>2</v>
      </c>
      <c r="G656" s="13" t="s">
        <v>102</v>
      </c>
      <c r="H656" s="14">
        <v>14.34</v>
      </c>
      <c r="I656" s="14">
        <f t="shared" si="10"/>
        <v>28.68</v>
      </c>
    </row>
    <row r="657" spans="1:9">
      <c r="A657" s="12">
        <v>655</v>
      </c>
      <c r="B657" s="13" t="s">
        <v>712</v>
      </c>
      <c r="C657" s="13" t="s">
        <v>21</v>
      </c>
      <c r="D657" s="13" t="s">
        <v>22</v>
      </c>
      <c r="E657" s="13" t="s">
        <v>716</v>
      </c>
      <c r="F657" s="13">
        <v>2</v>
      </c>
      <c r="G657" s="13" t="s">
        <v>102</v>
      </c>
      <c r="H657" s="14">
        <v>14.34</v>
      </c>
      <c r="I657" s="14">
        <f t="shared" si="10"/>
        <v>28.68</v>
      </c>
    </row>
    <row r="658" spans="1:9">
      <c r="A658" s="12">
        <v>656</v>
      </c>
      <c r="B658" s="13" t="s">
        <v>717</v>
      </c>
      <c r="C658" s="13" t="s">
        <v>21</v>
      </c>
      <c r="D658" s="13" t="s">
        <v>22</v>
      </c>
      <c r="E658" s="13" t="s">
        <v>718</v>
      </c>
      <c r="F658" s="13">
        <v>2</v>
      </c>
      <c r="G658" s="13" t="s">
        <v>266</v>
      </c>
      <c r="H658" s="14">
        <v>18.27</v>
      </c>
      <c r="I658" s="14">
        <f t="shared" si="10"/>
        <v>36.54</v>
      </c>
    </row>
    <row r="659" spans="1:9">
      <c r="A659" s="12">
        <v>657</v>
      </c>
      <c r="B659" s="13" t="s">
        <v>719</v>
      </c>
      <c r="C659" s="13" t="s">
        <v>21</v>
      </c>
      <c r="D659" s="13" t="s">
        <v>22</v>
      </c>
      <c r="E659" s="13" t="s">
        <v>720</v>
      </c>
      <c r="F659" s="13">
        <v>2</v>
      </c>
      <c r="G659" s="13" t="s">
        <v>114</v>
      </c>
      <c r="H659" s="14">
        <v>6.96</v>
      </c>
      <c r="I659" s="14">
        <f t="shared" si="10"/>
        <v>13.92</v>
      </c>
    </row>
    <row r="660" spans="1:9">
      <c r="A660" s="12">
        <v>658</v>
      </c>
      <c r="B660" s="13" t="s">
        <v>721</v>
      </c>
      <c r="C660" s="13" t="s">
        <v>21</v>
      </c>
      <c r="D660" s="13" t="s">
        <v>22</v>
      </c>
      <c r="E660" s="13" t="s">
        <v>722</v>
      </c>
      <c r="F660" s="13">
        <v>2</v>
      </c>
      <c r="G660" s="13" t="s">
        <v>723</v>
      </c>
      <c r="H660" s="14">
        <v>65.28</v>
      </c>
      <c r="I660" s="14">
        <f t="shared" si="10"/>
        <v>130.56</v>
      </c>
    </row>
    <row r="661" ht="32" customHeight="1" spans="1:9">
      <c r="A661" s="12">
        <v>659</v>
      </c>
      <c r="B661" s="13" t="s">
        <v>724</v>
      </c>
      <c r="C661" s="13" t="s">
        <v>21</v>
      </c>
      <c r="D661" s="13" t="s">
        <v>22</v>
      </c>
      <c r="E661" s="13" t="s">
        <v>725</v>
      </c>
      <c r="F661" s="13">
        <v>2</v>
      </c>
      <c r="G661" s="13" t="s">
        <v>207</v>
      </c>
      <c r="H661" s="14">
        <v>376.06</v>
      </c>
      <c r="I661" s="14">
        <f t="shared" si="10"/>
        <v>752.12</v>
      </c>
    </row>
    <row r="662" spans="1:9">
      <c r="A662" s="12">
        <v>660</v>
      </c>
      <c r="B662" s="13" t="s">
        <v>726</v>
      </c>
      <c r="C662" s="13" t="s">
        <v>21</v>
      </c>
      <c r="D662" s="13" t="s">
        <v>22</v>
      </c>
      <c r="E662" s="13" t="s">
        <v>727</v>
      </c>
      <c r="F662" s="13">
        <v>2</v>
      </c>
      <c r="G662" s="13" t="s">
        <v>405</v>
      </c>
      <c r="H662" s="14">
        <v>126.4</v>
      </c>
      <c r="I662" s="14">
        <f t="shared" si="10"/>
        <v>252.8</v>
      </c>
    </row>
    <row r="663" spans="1:9">
      <c r="A663" s="12">
        <v>661</v>
      </c>
      <c r="B663" s="13" t="s">
        <v>728</v>
      </c>
      <c r="C663" s="13" t="s">
        <v>21</v>
      </c>
      <c r="D663" s="13" t="s">
        <v>22</v>
      </c>
      <c r="E663" s="13" t="s">
        <v>729</v>
      </c>
      <c r="F663" s="13">
        <v>2</v>
      </c>
      <c r="G663" s="13" t="s">
        <v>102</v>
      </c>
      <c r="H663" s="14">
        <v>89.83</v>
      </c>
      <c r="I663" s="14">
        <f t="shared" si="10"/>
        <v>179.66</v>
      </c>
    </row>
    <row r="664" spans="1:9">
      <c r="A664" s="12">
        <v>662</v>
      </c>
      <c r="B664" s="13" t="s">
        <v>730</v>
      </c>
      <c r="C664" s="13" t="s">
        <v>21</v>
      </c>
      <c r="D664" s="13" t="s">
        <v>22</v>
      </c>
      <c r="E664" s="13" t="s">
        <v>729</v>
      </c>
      <c r="F664" s="13">
        <v>2</v>
      </c>
      <c r="G664" s="13" t="s">
        <v>102</v>
      </c>
      <c r="H664" s="14">
        <v>77.95</v>
      </c>
      <c r="I664" s="14">
        <f t="shared" si="10"/>
        <v>155.9</v>
      </c>
    </row>
    <row r="665" ht="26" customHeight="1" spans="1:9">
      <c r="A665" s="12">
        <v>663</v>
      </c>
      <c r="B665" s="13" t="s">
        <v>731</v>
      </c>
      <c r="C665" s="13" t="s">
        <v>21</v>
      </c>
      <c r="D665" s="13" t="s">
        <v>22</v>
      </c>
      <c r="E665" s="13" t="s">
        <v>729</v>
      </c>
      <c r="F665" s="13">
        <v>2</v>
      </c>
      <c r="G665" s="13" t="s">
        <v>102</v>
      </c>
      <c r="H665" s="14">
        <v>87.46</v>
      </c>
      <c r="I665" s="14">
        <f t="shared" si="10"/>
        <v>174.92</v>
      </c>
    </row>
    <row r="666" spans="1:9">
      <c r="A666" s="12">
        <v>664</v>
      </c>
      <c r="B666" s="13" t="s">
        <v>732</v>
      </c>
      <c r="C666" s="13" t="s">
        <v>21</v>
      </c>
      <c r="D666" s="13" t="s">
        <v>22</v>
      </c>
      <c r="E666" s="13" t="s">
        <v>733</v>
      </c>
      <c r="F666" s="13">
        <v>2</v>
      </c>
      <c r="G666" s="13" t="s">
        <v>266</v>
      </c>
      <c r="H666" s="14">
        <v>42.94</v>
      </c>
      <c r="I666" s="14">
        <f t="shared" si="10"/>
        <v>85.88</v>
      </c>
    </row>
    <row r="667" spans="1:9">
      <c r="A667" s="12">
        <v>665</v>
      </c>
      <c r="B667" s="13" t="s">
        <v>734</v>
      </c>
      <c r="C667" s="13" t="s">
        <v>502</v>
      </c>
      <c r="D667" s="13" t="s">
        <v>22</v>
      </c>
      <c r="E667" s="13" t="s">
        <v>735</v>
      </c>
      <c r="F667" s="13">
        <v>7</v>
      </c>
      <c r="G667" s="13" t="s">
        <v>405</v>
      </c>
      <c r="H667" s="14">
        <v>20.67</v>
      </c>
      <c r="I667" s="14">
        <f t="shared" si="10"/>
        <v>144.69</v>
      </c>
    </row>
    <row r="668" ht="22.5" spans="1:9">
      <c r="A668" s="12">
        <v>666</v>
      </c>
      <c r="B668" s="13" t="s">
        <v>736</v>
      </c>
      <c r="C668" s="13" t="s">
        <v>502</v>
      </c>
      <c r="D668" s="13" t="s">
        <v>737</v>
      </c>
      <c r="E668" s="13" t="s">
        <v>738</v>
      </c>
      <c r="F668" s="13">
        <v>7</v>
      </c>
      <c r="G668" s="13" t="s">
        <v>405</v>
      </c>
      <c r="H668" s="14">
        <v>77.14</v>
      </c>
      <c r="I668" s="14">
        <f t="shared" si="10"/>
        <v>539.98</v>
      </c>
    </row>
    <row r="669" spans="1:9">
      <c r="A669" s="12">
        <v>667</v>
      </c>
      <c r="B669" s="13" t="s">
        <v>739</v>
      </c>
      <c r="C669" s="13" t="s">
        <v>502</v>
      </c>
      <c r="D669" s="13" t="s">
        <v>740</v>
      </c>
      <c r="E669" s="13" t="s">
        <v>741</v>
      </c>
      <c r="F669" s="13">
        <v>7</v>
      </c>
      <c r="G669" s="13" t="s">
        <v>405</v>
      </c>
      <c r="H669" s="14">
        <v>237</v>
      </c>
      <c r="I669" s="14">
        <f t="shared" si="10"/>
        <v>1659</v>
      </c>
    </row>
    <row r="670" spans="1:9">
      <c r="A670" s="12">
        <v>668</v>
      </c>
      <c r="B670" s="13" t="s">
        <v>742</v>
      </c>
      <c r="C670" s="13" t="s">
        <v>21</v>
      </c>
      <c r="D670" s="13" t="s">
        <v>22</v>
      </c>
      <c r="E670" s="13" t="s">
        <v>743</v>
      </c>
      <c r="F670" s="13">
        <v>5</v>
      </c>
      <c r="G670" s="13" t="s">
        <v>102</v>
      </c>
      <c r="H670" s="14">
        <v>6.36</v>
      </c>
      <c r="I670" s="14">
        <f t="shared" si="10"/>
        <v>31.8</v>
      </c>
    </row>
    <row r="671" spans="1:9">
      <c r="A671" s="12">
        <v>669</v>
      </c>
      <c r="B671" s="13" t="s">
        <v>744</v>
      </c>
      <c r="C671" s="13" t="s">
        <v>21</v>
      </c>
      <c r="D671" s="13" t="s">
        <v>22</v>
      </c>
      <c r="E671" s="13" t="s">
        <v>745</v>
      </c>
      <c r="F671" s="13">
        <v>5</v>
      </c>
      <c r="G671" s="13" t="s">
        <v>107</v>
      </c>
      <c r="H671" s="14">
        <v>35.79</v>
      </c>
      <c r="I671" s="14">
        <f t="shared" si="10"/>
        <v>178.95</v>
      </c>
    </row>
    <row r="672" spans="1:9">
      <c r="A672" s="12">
        <v>670</v>
      </c>
      <c r="B672" s="13" t="s">
        <v>746</v>
      </c>
      <c r="C672" s="13" t="s">
        <v>502</v>
      </c>
      <c r="D672" s="13" t="s">
        <v>22</v>
      </c>
      <c r="E672" s="13" t="s">
        <v>747</v>
      </c>
      <c r="F672" s="13">
        <v>5</v>
      </c>
      <c r="G672" s="13" t="s">
        <v>748</v>
      </c>
      <c r="H672" s="14">
        <v>286.21</v>
      </c>
      <c r="I672" s="14">
        <f t="shared" si="10"/>
        <v>1431.05</v>
      </c>
    </row>
    <row r="673" ht="31" customHeight="1" spans="1:9">
      <c r="A673" s="12">
        <v>671</v>
      </c>
      <c r="B673" s="13" t="s">
        <v>749</v>
      </c>
      <c r="C673" s="13" t="s">
        <v>502</v>
      </c>
      <c r="D673" s="13" t="s">
        <v>22</v>
      </c>
      <c r="E673" s="13" t="s">
        <v>750</v>
      </c>
      <c r="F673" s="13">
        <v>10</v>
      </c>
      <c r="G673" s="13" t="s">
        <v>405</v>
      </c>
      <c r="H673" s="14">
        <v>94.9</v>
      </c>
      <c r="I673" s="14">
        <f t="shared" si="10"/>
        <v>949</v>
      </c>
    </row>
    <row r="674" ht="22.5" spans="1:9">
      <c r="A674" s="12">
        <v>672</v>
      </c>
      <c r="B674" s="13" t="s">
        <v>751</v>
      </c>
      <c r="C674" s="13" t="s">
        <v>502</v>
      </c>
      <c r="D674" s="13" t="s">
        <v>752</v>
      </c>
      <c r="E674" s="13" t="s">
        <v>753</v>
      </c>
      <c r="F674" s="13">
        <v>20</v>
      </c>
      <c r="G674" s="13" t="s">
        <v>405</v>
      </c>
      <c r="H674" s="14">
        <v>179.76</v>
      </c>
      <c r="I674" s="14">
        <f t="shared" si="10"/>
        <v>3595.2</v>
      </c>
    </row>
    <row r="675" spans="1:9">
      <c r="A675" s="12">
        <v>673</v>
      </c>
      <c r="B675" s="13" t="s">
        <v>754</v>
      </c>
      <c r="C675" s="13" t="s">
        <v>502</v>
      </c>
      <c r="D675" s="13" t="s">
        <v>22</v>
      </c>
      <c r="E675" s="13" t="s">
        <v>755</v>
      </c>
      <c r="F675" s="13">
        <v>10</v>
      </c>
      <c r="G675" s="13" t="s">
        <v>405</v>
      </c>
      <c r="H675" s="14">
        <v>22.09</v>
      </c>
      <c r="I675" s="14">
        <f t="shared" si="10"/>
        <v>220.9</v>
      </c>
    </row>
    <row r="676" spans="1:9">
      <c r="A676" s="12">
        <v>674</v>
      </c>
      <c r="B676" s="13" t="s">
        <v>756</v>
      </c>
      <c r="C676" s="13" t="s">
        <v>502</v>
      </c>
      <c r="D676" s="13" t="s">
        <v>22</v>
      </c>
      <c r="E676" s="13" t="s">
        <v>757</v>
      </c>
      <c r="F676" s="13">
        <v>10</v>
      </c>
      <c r="G676" s="13" t="s">
        <v>405</v>
      </c>
      <c r="H676" s="14">
        <v>46.19</v>
      </c>
      <c r="I676" s="14">
        <f t="shared" si="10"/>
        <v>461.9</v>
      </c>
    </row>
    <row r="677" spans="1:9">
      <c r="A677" s="12">
        <v>675</v>
      </c>
      <c r="B677" s="13" t="s">
        <v>758</v>
      </c>
      <c r="C677" s="13" t="s">
        <v>502</v>
      </c>
      <c r="D677" s="13" t="s">
        <v>22</v>
      </c>
      <c r="E677" s="13" t="s">
        <v>759</v>
      </c>
      <c r="F677" s="13">
        <v>10</v>
      </c>
      <c r="G677" s="13" t="s">
        <v>405</v>
      </c>
      <c r="H677" s="14">
        <v>143.61</v>
      </c>
      <c r="I677" s="14">
        <f t="shared" si="10"/>
        <v>1436.1</v>
      </c>
    </row>
    <row r="678" spans="1:9">
      <c r="A678" s="12">
        <v>676</v>
      </c>
      <c r="B678" s="13" t="s">
        <v>758</v>
      </c>
      <c r="C678" s="13" t="s">
        <v>502</v>
      </c>
      <c r="D678" s="13" t="s">
        <v>22</v>
      </c>
      <c r="E678" s="13" t="s">
        <v>760</v>
      </c>
      <c r="F678" s="13">
        <v>10</v>
      </c>
      <c r="G678" s="13" t="s">
        <v>405</v>
      </c>
      <c r="H678" s="14">
        <v>143.61</v>
      </c>
      <c r="I678" s="14">
        <f t="shared" si="10"/>
        <v>1436.1</v>
      </c>
    </row>
    <row r="679" spans="1:9">
      <c r="A679" s="12">
        <v>677</v>
      </c>
      <c r="B679" s="13" t="s">
        <v>761</v>
      </c>
      <c r="C679" s="13" t="s">
        <v>502</v>
      </c>
      <c r="D679" s="13" t="s">
        <v>22</v>
      </c>
      <c r="E679" s="13" t="s">
        <v>762</v>
      </c>
      <c r="F679" s="13">
        <v>10</v>
      </c>
      <c r="G679" s="13" t="s">
        <v>405</v>
      </c>
      <c r="H679" s="14">
        <v>27.42</v>
      </c>
      <c r="I679" s="14">
        <f t="shared" si="10"/>
        <v>274.2</v>
      </c>
    </row>
    <row r="680" ht="22.5" spans="1:9">
      <c r="A680" s="12">
        <v>678</v>
      </c>
      <c r="B680" s="13" t="s">
        <v>763</v>
      </c>
      <c r="C680" s="13" t="s">
        <v>502</v>
      </c>
      <c r="D680" s="13" t="s">
        <v>22</v>
      </c>
      <c r="E680" s="13" t="s">
        <v>764</v>
      </c>
      <c r="F680" s="13">
        <v>5</v>
      </c>
      <c r="G680" s="13" t="s">
        <v>405</v>
      </c>
      <c r="H680" s="14">
        <v>72.36</v>
      </c>
      <c r="I680" s="14">
        <f t="shared" si="10"/>
        <v>361.8</v>
      </c>
    </row>
    <row r="681" spans="1:9">
      <c r="A681" s="12">
        <v>679</v>
      </c>
      <c r="B681" s="13" t="s">
        <v>765</v>
      </c>
      <c r="C681" s="13" t="s">
        <v>502</v>
      </c>
      <c r="D681" s="13" t="s">
        <v>22</v>
      </c>
      <c r="E681" s="13" t="s">
        <v>766</v>
      </c>
      <c r="F681" s="13">
        <v>4</v>
      </c>
      <c r="G681" s="13" t="s">
        <v>767</v>
      </c>
      <c r="H681" s="14">
        <v>323.01</v>
      </c>
      <c r="I681" s="14">
        <f t="shared" si="10"/>
        <v>1292.04</v>
      </c>
    </row>
    <row r="682" spans="1:9">
      <c r="A682" s="12">
        <v>680</v>
      </c>
      <c r="B682" s="13" t="s">
        <v>768</v>
      </c>
      <c r="C682" s="13" t="s">
        <v>502</v>
      </c>
      <c r="D682" s="13" t="s">
        <v>22</v>
      </c>
      <c r="E682" s="13" t="s">
        <v>769</v>
      </c>
      <c r="F682" s="13">
        <v>2</v>
      </c>
      <c r="G682" s="13" t="s">
        <v>300</v>
      </c>
      <c r="H682" s="14">
        <v>397.43</v>
      </c>
      <c r="I682" s="14">
        <f t="shared" si="10"/>
        <v>794.86</v>
      </c>
    </row>
    <row r="683" spans="1:9">
      <c r="A683" s="12">
        <v>681</v>
      </c>
      <c r="B683" s="13" t="s">
        <v>770</v>
      </c>
      <c r="C683" s="13" t="s">
        <v>502</v>
      </c>
      <c r="D683" s="13" t="s">
        <v>22</v>
      </c>
      <c r="E683" s="13" t="s">
        <v>769</v>
      </c>
      <c r="F683" s="13">
        <v>2</v>
      </c>
      <c r="G683" s="13" t="s">
        <v>300</v>
      </c>
      <c r="H683" s="14">
        <v>397.43</v>
      </c>
      <c r="I683" s="14">
        <f t="shared" si="10"/>
        <v>794.86</v>
      </c>
    </row>
    <row r="684" spans="1:9">
      <c r="A684" s="12">
        <v>682</v>
      </c>
      <c r="B684" s="13" t="s">
        <v>771</v>
      </c>
      <c r="C684" s="13" t="s">
        <v>502</v>
      </c>
      <c r="D684" s="13" t="s">
        <v>22</v>
      </c>
      <c r="E684" s="13" t="s">
        <v>772</v>
      </c>
      <c r="F684" s="13">
        <v>2</v>
      </c>
      <c r="G684" s="13" t="s">
        <v>300</v>
      </c>
      <c r="H684" s="14">
        <v>269.52</v>
      </c>
      <c r="I684" s="14">
        <f t="shared" si="10"/>
        <v>539.04</v>
      </c>
    </row>
    <row r="685" spans="1:9">
      <c r="A685" s="12">
        <v>683</v>
      </c>
      <c r="B685" s="13" t="s">
        <v>773</v>
      </c>
      <c r="C685" s="13" t="s">
        <v>502</v>
      </c>
      <c r="D685" s="13" t="s">
        <v>22</v>
      </c>
      <c r="E685" s="13" t="s">
        <v>774</v>
      </c>
      <c r="F685" s="13">
        <v>4</v>
      </c>
      <c r="G685" s="13" t="s">
        <v>775</v>
      </c>
      <c r="H685" s="14">
        <v>100.42</v>
      </c>
      <c r="I685" s="14">
        <f t="shared" si="10"/>
        <v>401.68</v>
      </c>
    </row>
    <row r="686" ht="22.5" spans="1:9">
      <c r="A686" s="12">
        <v>684</v>
      </c>
      <c r="B686" s="13" t="s">
        <v>776</v>
      </c>
      <c r="C686" s="13" t="s">
        <v>502</v>
      </c>
      <c r="D686" s="13" t="s">
        <v>22</v>
      </c>
      <c r="E686" s="13" t="s">
        <v>777</v>
      </c>
      <c r="F686" s="13">
        <v>40</v>
      </c>
      <c r="G686" s="13" t="s">
        <v>93</v>
      </c>
      <c r="H686" s="14">
        <v>29.53</v>
      </c>
      <c r="I686" s="14">
        <f t="shared" si="10"/>
        <v>1181.2</v>
      </c>
    </row>
    <row r="687" spans="1:9">
      <c r="A687" s="12">
        <v>685</v>
      </c>
      <c r="B687" s="13" t="s">
        <v>778</v>
      </c>
      <c r="C687" s="13" t="s">
        <v>502</v>
      </c>
      <c r="D687" s="13" t="s">
        <v>22</v>
      </c>
      <c r="E687" s="13" t="s">
        <v>779</v>
      </c>
      <c r="F687" s="13">
        <v>30</v>
      </c>
      <c r="G687" s="13" t="s">
        <v>93</v>
      </c>
      <c r="H687" s="14">
        <v>44.53</v>
      </c>
      <c r="I687" s="14">
        <f t="shared" si="10"/>
        <v>1335.9</v>
      </c>
    </row>
    <row r="688" spans="1:9">
      <c r="A688" s="12">
        <v>686</v>
      </c>
      <c r="B688" s="13" t="s">
        <v>780</v>
      </c>
      <c r="C688" s="13" t="s">
        <v>502</v>
      </c>
      <c r="D688" s="13" t="s">
        <v>22</v>
      </c>
      <c r="E688" s="13" t="s">
        <v>781</v>
      </c>
      <c r="F688" s="13">
        <v>10</v>
      </c>
      <c r="G688" s="13" t="s">
        <v>93</v>
      </c>
      <c r="H688" s="14">
        <v>388.75</v>
      </c>
      <c r="I688" s="14">
        <f t="shared" si="10"/>
        <v>3887.5</v>
      </c>
    </row>
    <row r="689" ht="22.5" spans="1:9">
      <c r="A689" s="12">
        <v>687</v>
      </c>
      <c r="B689" s="13" t="s">
        <v>782</v>
      </c>
      <c r="C689" s="13" t="s">
        <v>502</v>
      </c>
      <c r="D689" s="13" t="s">
        <v>22</v>
      </c>
      <c r="E689" s="13" t="s">
        <v>783</v>
      </c>
      <c r="F689" s="13">
        <v>40</v>
      </c>
      <c r="G689" s="13" t="s">
        <v>93</v>
      </c>
      <c r="H689" s="14">
        <v>3.99</v>
      </c>
      <c r="I689" s="14">
        <f t="shared" si="10"/>
        <v>159.6</v>
      </c>
    </row>
    <row r="690" spans="1:9">
      <c r="A690" s="12">
        <v>688</v>
      </c>
      <c r="B690" s="13" t="s">
        <v>784</v>
      </c>
      <c r="C690" s="13" t="s">
        <v>502</v>
      </c>
      <c r="D690" s="13" t="s">
        <v>22</v>
      </c>
      <c r="E690" s="13" t="s">
        <v>785</v>
      </c>
      <c r="F690" s="13">
        <v>4</v>
      </c>
      <c r="G690" s="13" t="s">
        <v>93</v>
      </c>
      <c r="H690" s="14">
        <v>203.54</v>
      </c>
      <c r="I690" s="14">
        <f t="shared" si="10"/>
        <v>814.16</v>
      </c>
    </row>
    <row r="691" ht="22.5" spans="1:9">
      <c r="A691" s="12">
        <v>689</v>
      </c>
      <c r="B691" s="13" t="s">
        <v>786</v>
      </c>
      <c r="C691" s="13" t="s">
        <v>502</v>
      </c>
      <c r="D691" s="13" t="s">
        <v>22</v>
      </c>
      <c r="E691" s="13" t="s">
        <v>787</v>
      </c>
      <c r="F691" s="13">
        <v>4</v>
      </c>
      <c r="G691" s="13" t="s">
        <v>93</v>
      </c>
      <c r="H691" s="14">
        <v>597.93</v>
      </c>
      <c r="I691" s="14">
        <f t="shared" si="10"/>
        <v>2391.72</v>
      </c>
    </row>
    <row r="692" spans="1:9">
      <c r="A692" s="12">
        <v>690</v>
      </c>
      <c r="B692" s="13" t="s">
        <v>788</v>
      </c>
      <c r="C692" s="13" t="s">
        <v>502</v>
      </c>
      <c r="D692" s="13" t="s">
        <v>22</v>
      </c>
      <c r="E692" s="13" t="s">
        <v>789</v>
      </c>
      <c r="F692" s="13">
        <v>5</v>
      </c>
      <c r="G692" s="13" t="s">
        <v>93</v>
      </c>
      <c r="H692" s="14">
        <v>102.43</v>
      </c>
      <c r="I692" s="14">
        <f t="shared" si="10"/>
        <v>512.15</v>
      </c>
    </row>
    <row r="693" spans="1:9">
      <c r="A693" s="12">
        <v>691</v>
      </c>
      <c r="B693" s="13" t="s">
        <v>790</v>
      </c>
      <c r="C693" s="13" t="s">
        <v>502</v>
      </c>
      <c r="D693" s="13" t="s">
        <v>22</v>
      </c>
      <c r="E693" s="13" t="s">
        <v>791</v>
      </c>
      <c r="F693" s="13">
        <v>5</v>
      </c>
      <c r="G693" s="13" t="s">
        <v>405</v>
      </c>
      <c r="H693" s="14">
        <v>77.14</v>
      </c>
      <c r="I693" s="14">
        <f t="shared" si="10"/>
        <v>385.7</v>
      </c>
    </row>
    <row r="694" spans="1:9">
      <c r="A694" s="12">
        <v>692</v>
      </c>
      <c r="B694" s="13" t="s">
        <v>792</v>
      </c>
      <c r="C694" s="13" t="s">
        <v>502</v>
      </c>
      <c r="D694" s="13" t="s">
        <v>22</v>
      </c>
      <c r="E694" s="13"/>
      <c r="F694" s="13">
        <v>2</v>
      </c>
      <c r="G694" s="13" t="s">
        <v>405</v>
      </c>
      <c r="H694" s="14">
        <v>35.15</v>
      </c>
      <c r="I694" s="14">
        <f t="shared" si="10"/>
        <v>70.3</v>
      </c>
    </row>
    <row r="695" spans="1:9">
      <c r="A695" s="12">
        <v>693</v>
      </c>
      <c r="B695" s="13" t="s">
        <v>793</v>
      </c>
      <c r="C695" s="13" t="s">
        <v>502</v>
      </c>
      <c r="D695" s="13" t="s">
        <v>22</v>
      </c>
      <c r="E695" s="13"/>
      <c r="F695" s="13">
        <v>7</v>
      </c>
      <c r="G695" s="13" t="s">
        <v>405</v>
      </c>
      <c r="H695" s="14">
        <v>18.27</v>
      </c>
      <c r="I695" s="14">
        <f t="shared" si="10"/>
        <v>127.89</v>
      </c>
    </row>
    <row r="696" ht="22.5" spans="1:9">
      <c r="A696" s="12">
        <v>694</v>
      </c>
      <c r="B696" s="13" t="s">
        <v>794</v>
      </c>
      <c r="C696" s="13" t="s">
        <v>502</v>
      </c>
      <c r="D696" s="13" t="s">
        <v>609</v>
      </c>
      <c r="E696" s="13" t="s">
        <v>795</v>
      </c>
      <c r="F696" s="13">
        <v>10</v>
      </c>
      <c r="G696" s="13" t="s">
        <v>405</v>
      </c>
      <c r="H696" s="14">
        <v>121.63</v>
      </c>
      <c r="I696" s="14">
        <f t="shared" si="10"/>
        <v>1216.3</v>
      </c>
    </row>
    <row r="697" ht="22.5" spans="1:9">
      <c r="A697" s="12">
        <v>695</v>
      </c>
      <c r="B697" s="13" t="s">
        <v>796</v>
      </c>
      <c r="C697" s="13" t="s">
        <v>21</v>
      </c>
      <c r="D697" s="13" t="s">
        <v>609</v>
      </c>
      <c r="E697" s="13" t="s">
        <v>797</v>
      </c>
      <c r="F697" s="13">
        <v>10</v>
      </c>
      <c r="G697" s="13" t="s">
        <v>798</v>
      </c>
      <c r="H697" s="14">
        <v>7.96</v>
      </c>
      <c r="I697" s="14">
        <f t="shared" si="10"/>
        <v>79.6</v>
      </c>
    </row>
    <row r="698" ht="22.5" spans="1:9">
      <c r="A698" s="12">
        <v>696</v>
      </c>
      <c r="B698" s="13" t="s">
        <v>799</v>
      </c>
      <c r="C698" s="13" t="s">
        <v>21</v>
      </c>
      <c r="D698" s="13" t="s">
        <v>609</v>
      </c>
      <c r="E698" s="13" t="s">
        <v>797</v>
      </c>
      <c r="F698" s="13">
        <v>10</v>
      </c>
      <c r="G698" s="13" t="s">
        <v>798</v>
      </c>
      <c r="H698" s="14">
        <v>7.96</v>
      </c>
      <c r="I698" s="14">
        <f t="shared" si="10"/>
        <v>79.6</v>
      </c>
    </row>
    <row r="699" ht="22.5" spans="1:9">
      <c r="A699" s="12">
        <v>697</v>
      </c>
      <c r="B699" s="13" t="s">
        <v>800</v>
      </c>
      <c r="C699" s="13" t="s">
        <v>21</v>
      </c>
      <c r="D699" s="13" t="s">
        <v>609</v>
      </c>
      <c r="E699" s="13" t="s">
        <v>801</v>
      </c>
      <c r="F699" s="13">
        <v>5</v>
      </c>
      <c r="G699" s="13" t="s">
        <v>87</v>
      </c>
      <c r="H699" s="14">
        <v>35.15</v>
      </c>
      <c r="I699" s="14">
        <f t="shared" si="10"/>
        <v>175.75</v>
      </c>
    </row>
    <row r="700" spans="1:9">
      <c r="A700" s="12">
        <v>698</v>
      </c>
      <c r="B700" s="13" t="s">
        <v>802</v>
      </c>
      <c r="C700" s="13" t="s">
        <v>502</v>
      </c>
      <c r="D700" s="13" t="s">
        <v>22</v>
      </c>
      <c r="E700" s="13" t="s">
        <v>803</v>
      </c>
      <c r="F700" s="13">
        <v>5</v>
      </c>
      <c r="G700" s="13" t="s">
        <v>207</v>
      </c>
      <c r="H700" s="14">
        <v>115.49</v>
      </c>
      <c r="I700" s="14">
        <f t="shared" si="10"/>
        <v>577.45</v>
      </c>
    </row>
    <row r="701" spans="1:9">
      <c r="A701" s="12">
        <v>699</v>
      </c>
      <c r="B701" s="13" t="s">
        <v>804</v>
      </c>
      <c r="C701" s="13" t="s">
        <v>502</v>
      </c>
      <c r="D701" s="13" t="s">
        <v>22</v>
      </c>
      <c r="E701" s="13" t="s">
        <v>805</v>
      </c>
      <c r="F701" s="13">
        <v>2</v>
      </c>
      <c r="G701" s="13" t="s">
        <v>57</v>
      </c>
      <c r="H701" s="14">
        <v>135.16</v>
      </c>
      <c r="I701" s="14">
        <f t="shared" si="10"/>
        <v>270.32</v>
      </c>
    </row>
    <row r="702" spans="1:9">
      <c r="A702" s="12">
        <v>700</v>
      </c>
      <c r="B702" s="13" t="s">
        <v>804</v>
      </c>
      <c r="C702" s="13" t="s">
        <v>502</v>
      </c>
      <c r="D702" s="13" t="s">
        <v>22</v>
      </c>
      <c r="E702" s="13" t="s">
        <v>806</v>
      </c>
      <c r="F702" s="13">
        <v>7</v>
      </c>
      <c r="G702" s="13" t="s">
        <v>57</v>
      </c>
      <c r="H702" s="14">
        <v>167.78</v>
      </c>
      <c r="I702" s="14">
        <f t="shared" si="10"/>
        <v>1174.46</v>
      </c>
    </row>
    <row r="703" spans="1:9">
      <c r="A703" s="12">
        <v>701</v>
      </c>
      <c r="B703" s="13" t="s">
        <v>807</v>
      </c>
      <c r="C703" s="13" t="s">
        <v>21</v>
      </c>
      <c r="D703" s="13" t="s">
        <v>22</v>
      </c>
      <c r="E703" s="13" t="s">
        <v>808</v>
      </c>
      <c r="F703" s="13">
        <v>8</v>
      </c>
      <c r="G703" s="13" t="s">
        <v>47</v>
      </c>
      <c r="H703" s="14">
        <v>44.53</v>
      </c>
      <c r="I703" s="14">
        <f t="shared" si="10"/>
        <v>356.24</v>
      </c>
    </row>
    <row r="704" spans="1:9">
      <c r="A704" s="12">
        <v>702</v>
      </c>
      <c r="B704" s="13" t="s">
        <v>807</v>
      </c>
      <c r="C704" s="13" t="s">
        <v>21</v>
      </c>
      <c r="D704" s="13" t="s">
        <v>22</v>
      </c>
      <c r="E704" s="13" t="s">
        <v>809</v>
      </c>
      <c r="F704" s="13">
        <v>8</v>
      </c>
      <c r="G704" s="13" t="s">
        <v>47</v>
      </c>
      <c r="H704" s="14">
        <v>54.84</v>
      </c>
      <c r="I704" s="14">
        <f t="shared" si="10"/>
        <v>438.72</v>
      </c>
    </row>
    <row r="705" spans="1:9">
      <c r="A705" s="12">
        <v>703</v>
      </c>
      <c r="B705" s="13" t="s">
        <v>807</v>
      </c>
      <c r="C705" s="13" t="s">
        <v>21</v>
      </c>
      <c r="D705" s="13" t="s">
        <v>22</v>
      </c>
      <c r="E705" s="13" t="s">
        <v>810</v>
      </c>
      <c r="F705" s="13">
        <v>8</v>
      </c>
      <c r="G705" s="13" t="s">
        <v>47</v>
      </c>
      <c r="H705" s="14">
        <v>100.42</v>
      </c>
      <c r="I705" s="14">
        <f t="shared" si="10"/>
        <v>803.36</v>
      </c>
    </row>
    <row r="706" ht="22.5" spans="1:9">
      <c r="A706" s="12">
        <v>704</v>
      </c>
      <c r="B706" s="13" t="s">
        <v>811</v>
      </c>
      <c r="C706" s="13" t="s">
        <v>21</v>
      </c>
      <c r="D706" s="13" t="s">
        <v>812</v>
      </c>
      <c r="E706" s="13" t="s">
        <v>813</v>
      </c>
      <c r="F706" s="13">
        <v>3</v>
      </c>
      <c r="G706" s="13" t="s">
        <v>102</v>
      </c>
      <c r="H706" s="14">
        <v>302.54</v>
      </c>
      <c r="I706" s="14">
        <f t="shared" si="10"/>
        <v>907.62</v>
      </c>
    </row>
    <row r="707" ht="22.5" spans="1:9">
      <c r="A707" s="12">
        <v>705</v>
      </c>
      <c r="B707" s="13" t="s">
        <v>811</v>
      </c>
      <c r="C707" s="13" t="s">
        <v>21</v>
      </c>
      <c r="D707" s="13" t="s">
        <v>812</v>
      </c>
      <c r="E707" s="13" t="s">
        <v>814</v>
      </c>
      <c r="F707" s="13">
        <v>3</v>
      </c>
      <c r="G707" s="13" t="s">
        <v>102</v>
      </c>
      <c r="H707" s="14">
        <v>337.17</v>
      </c>
      <c r="I707" s="14">
        <f t="shared" si="10"/>
        <v>1011.51</v>
      </c>
    </row>
    <row r="708" ht="22.5" spans="1:9">
      <c r="A708" s="12">
        <v>706</v>
      </c>
      <c r="B708" s="13" t="s">
        <v>815</v>
      </c>
      <c r="C708" s="13" t="s">
        <v>21</v>
      </c>
      <c r="D708" s="13" t="s">
        <v>812</v>
      </c>
      <c r="E708" s="13" t="s">
        <v>816</v>
      </c>
      <c r="F708" s="13">
        <v>4</v>
      </c>
      <c r="G708" s="13" t="s">
        <v>102</v>
      </c>
      <c r="H708" s="14">
        <v>48.2</v>
      </c>
      <c r="I708" s="14">
        <f t="shared" ref="I708:I771" si="11">H708*F708</f>
        <v>192.8</v>
      </c>
    </row>
    <row r="709" ht="22.5" spans="1:9">
      <c r="A709" s="12">
        <v>707</v>
      </c>
      <c r="B709" s="13" t="s">
        <v>815</v>
      </c>
      <c r="C709" s="13" t="s">
        <v>21</v>
      </c>
      <c r="D709" s="13" t="s">
        <v>812</v>
      </c>
      <c r="E709" s="13" t="s">
        <v>817</v>
      </c>
      <c r="F709" s="13">
        <v>4</v>
      </c>
      <c r="G709" s="13" t="s">
        <v>102</v>
      </c>
      <c r="H709" s="14">
        <v>54.88</v>
      </c>
      <c r="I709" s="14">
        <f t="shared" si="11"/>
        <v>219.52</v>
      </c>
    </row>
    <row r="710" ht="22.5" spans="1:9">
      <c r="A710" s="12">
        <v>708</v>
      </c>
      <c r="B710" s="13" t="s">
        <v>818</v>
      </c>
      <c r="C710" s="13" t="s">
        <v>21</v>
      </c>
      <c r="D710" s="13" t="s">
        <v>812</v>
      </c>
      <c r="E710" s="13" t="s">
        <v>819</v>
      </c>
      <c r="F710" s="13">
        <v>4</v>
      </c>
      <c r="G710" s="13" t="s">
        <v>102</v>
      </c>
      <c r="H710" s="14">
        <v>95.41</v>
      </c>
      <c r="I710" s="14">
        <f t="shared" si="11"/>
        <v>381.64</v>
      </c>
    </row>
    <row r="711" ht="22.5" spans="1:9">
      <c r="A711" s="12">
        <v>709</v>
      </c>
      <c r="B711" s="13" t="s">
        <v>818</v>
      </c>
      <c r="C711" s="13" t="s">
        <v>21</v>
      </c>
      <c r="D711" s="13" t="s">
        <v>812</v>
      </c>
      <c r="E711" s="13" t="s">
        <v>820</v>
      </c>
      <c r="F711" s="13">
        <v>4</v>
      </c>
      <c r="G711" s="13" t="s">
        <v>102</v>
      </c>
      <c r="H711" s="14">
        <v>90.64</v>
      </c>
      <c r="I711" s="14">
        <f t="shared" si="11"/>
        <v>362.56</v>
      </c>
    </row>
    <row r="712" ht="22.5" spans="1:9">
      <c r="A712" s="12">
        <v>710</v>
      </c>
      <c r="B712" s="13" t="s">
        <v>821</v>
      </c>
      <c r="C712" s="13" t="s">
        <v>21</v>
      </c>
      <c r="D712" s="13" t="s">
        <v>812</v>
      </c>
      <c r="E712" s="13" t="s">
        <v>822</v>
      </c>
      <c r="F712" s="13">
        <v>2</v>
      </c>
      <c r="G712" s="13" t="s">
        <v>102</v>
      </c>
      <c r="H712" s="14">
        <v>104.98</v>
      </c>
      <c r="I712" s="14">
        <f t="shared" si="11"/>
        <v>209.96</v>
      </c>
    </row>
    <row r="713" spans="1:9">
      <c r="A713" s="12">
        <v>711</v>
      </c>
      <c r="B713" s="13" t="s">
        <v>823</v>
      </c>
      <c r="C713" s="13" t="s">
        <v>21</v>
      </c>
      <c r="D713" s="13" t="s">
        <v>22</v>
      </c>
      <c r="E713" s="13" t="s">
        <v>824</v>
      </c>
      <c r="F713" s="13">
        <v>20</v>
      </c>
      <c r="G713" s="13" t="s">
        <v>57</v>
      </c>
      <c r="H713" s="14">
        <v>3.18</v>
      </c>
      <c r="I713" s="14">
        <f t="shared" si="11"/>
        <v>63.6</v>
      </c>
    </row>
    <row r="714" spans="1:9">
      <c r="A714" s="12">
        <v>712</v>
      </c>
      <c r="B714" s="13" t="s">
        <v>825</v>
      </c>
      <c r="C714" s="13" t="s">
        <v>21</v>
      </c>
      <c r="D714" s="13" t="s">
        <v>22</v>
      </c>
      <c r="E714" s="13" t="s">
        <v>826</v>
      </c>
      <c r="F714" s="13">
        <v>40</v>
      </c>
      <c r="G714" s="13" t="s">
        <v>34</v>
      </c>
      <c r="H714" s="14">
        <v>2.99</v>
      </c>
      <c r="I714" s="14">
        <f t="shared" si="11"/>
        <v>119.6</v>
      </c>
    </row>
    <row r="715" spans="1:9">
      <c r="A715" s="12">
        <v>713</v>
      </c>
      <c r="B715" s="13" t="s">
        <v>825</v>
      </c>
      <c r="C715" s="13" t="s">
        <v>21</v>
      </c>
      <c r="D715" s="13" t="s">
        <v>22</v>
      </c>
      <c r="E715" s="13" t="s">
        <v>827</v>
      </c>
      <c r="F715" s="13">
        <v>40</v>
      </c>
      <c r="G715" s="13" t="s">
        <v>34</v>
      </c>
      <c r="H715" s="14">
        <v>2.99</v>
      </c>
      <c r="I715" s="14">
        <f t="shared" si="11"/>
        <v>119.6</v>
      </c>
    </row>
    <row r="716" spans="1:9">
      <c r="A716" s="12">
        <v>714</v>
      </c>
      <c r="B716" s="13" t="s">
        <v>825</v>
      </c>
      <c r="C716" s="13" t="s">
        <v>21</v>
      </c>
      <c r="D716" s="13" t="s">
        <v>22</v>
      </c>
      <c r="E716" s="13" t="s">
        <v>828</v>
      </c>
      <c r="F716" s="13">
        <v>40</v>
      </c>
      <c r="G716" s="13" t="s">
        <v>34</v>
      </c>
      <c r="H716" s="14">
        <v>2.99</v>
      </c>
      <c r="I716" s="14">
        <f t="shared" si="11"/>
        <v>119.6</v>
      </c>
    </row>
    <row r="717" spans="1:9">
      <c r="A717" s="12">
        <v>715</v>
      </c>
      <c r="B717" s="13" t="s">
        <v>829</v>
      </c>
      <c r="C717" s="13" t="s">
        <v>502</v>
      </c>
      <c r="D717" s="13" t="s">
        <v>22</v>
      </c>
      <c r="E717" s="13" t="s">
        <v>830</v>
      </c>
      <c r="F717" s="13">
        <v>1</v>
      </c>
      <c r="G717" s="13" t="s">
        <v>767</v>
      </c>
      <c r="H717" s="14">
        <v>83.49</v>
      </c>
      <c r="I717" s="14">
        <f t="shared" si="11"/>
        <v>83.49</v>
      </c>
    </row>
    <row r="718" spans="1:9">
      <c r="A718" s="12">
        <v>716</v>
      </c>
      <c r="B718" s="13" t="s">
        <v>829</v>
      </c>
      <c r="C718" s="13" t="s">
        <v>502</v>
      </c>
      <c r="D718" s="13" t="s">
        <v>22</v>
      </c>
      <c r="E718" s="13" t="s">
        <v>831</v>
      </c>
      <c r="F718" s="13">
        <v>1</v>
      </c>
      <c r="G718" s="13" t="s">
        <v>767</v>
      </c>
      <c r="H718" s="14">
        <v>108.94</v>
      </c>
      <c r="I718" s="14">
        <f t="shared" si="11"/>
        <v>108.94</v>
      </c>
    </row>
    <row r="719" spans="1:9">
      <c r="A719" s="12">
        <v>717</v>
      </c>
      <c r="B719" s="13" t="s">
        <v>829</v>
      </c>
      <c r="C719" s="13" t="s">
        <v>502</v>
      </c>
      <c r="D719" s="13" t="s">
        <v>22</v>
      </c>
      <c r="E719" s="13" t="s">
        <v>832</v>
      </c>
      <c r="F719" s="13">
        <v>2</v>
      </c>
      <c r="G719" s="13" t="s">
        <v>767</v>
      </c>
      <c r="H719" s="14">
        <v>125.59</v>
      </c>
      <c r="I719" s="14">
        <f t="shared" si="11"/>
        <v>251.18</v>
      </c>
    </row>
    <row r="720" spans="1:9">
      <c r="A720" s="12">
        <v>718</v>
      </c>
      <c r="B720" s="13" t="s">
        <v>833</v>
      </c>
      <c r="C720" s="13" t="s">
        <v>502</v>
      </c>
      <c r="D720" s="13" t="s">
        <v>834</v>
      </c>
      <c r="E720" s="13" t="s">
        <v>835</v>
      </c>
      <c r="F720" s="13">
        <v>1</v>
      </c>
      <c r="G720" s="13" t="s">
        <v>767</v>
      </c>
      <c r="H720" s="14">
        <v>308.94</v>
      </c>
      <c r="I720" s="14">
        <f t="shared" si="11"/>
        <v>308.94</v>
      </c>
    </row>
    <row r="721" spans="1:9">
      <c r="A721" s="12">
        <v>719</v>
      </c>
      <c r="B721" s="13" t="s">
        <v>833</v>
      </c>
      <c r="C721" s="13" t="s">
        <v>502</v>
      </c>
      <c r="D721" s="13" t="s">
        <v>834</v>
      </c>
      <c r="E721" s="13" t="s">
        <v>836</v>
      </c>
      <c r="F721" s="13">
        <v>1</v>
      </c>
      <c r="G721" s="13" t="s">
        <v>767</v>
      </c>
      <c r="H721" s="14">
        <v>455.62</v>
      </c>
      <c r="I721" s="14">
        <f t="shared" si="11"/>
        <v>455.62</v>
      </c>
    </row>
    <row r="722" spans="1:9">
      <c r="A722" s="12">
        <v>720</v>
      </c>
      <c r="B722" s="13" t="s">
        <v>833</v>
      </c>
      <c r="C722" s="13" t="s">
        <v>502</v>
      </c>
      <c r="D722" s="13" t="s">
        <v>834</v>
      </c>
      <c r="E722" s="13" t="s">
        <v>837</v>
      </c>
      <c r="F722" s="13">
        <v>1</v>
      </c>
      <c r="G722" s="13" t="s">
        <v>767</v>
      </c>
      <c r="H722" s="14">
        <v>539.87</v>
      </c>
      <c r="I722" s="14">
        <f t="shared" si="11"/>
        <v>539.87</v>
      </c>
    </row>
    <row r="723" spans="1:9">
      <c r="A723" s="12">
        <v>721</v>
      </c>
      <c r="B723" s="13" t="s">
        <v>833</v>
      </c>
      <c r="C723" s="13" t="s">
        <v>502</v>
      </c>
      <c r="D723" s="13" t="s">
        <v>834</v>
      </c>
      <c r="E723" s="13" t="s">
        <v>838</v>
      </c>
      <c r="F723" s="13">
        <v>1</v>
      </c>
      <c r="G723" s="13" t="s">
        <v>767</v>
      </c>
      <c r="H723" s="14">
        <v>726.42</v>
      </c>
      <c r="I723" s="14">
        <f t="shared" si="11"/>
        <v>726.42</v>
      </c>
    </row>
    <row r="724" spans="1:9">
      <c r="A724" s="12">
        <v>722</v>
      </c>
      <c r="B724" s="13" t="s">
        <v>839</v>
      </c>
      <c r="C724" s="13" t="s">
        <v>502</v>
      </c>
      <c r="D724" s="13" t="s">
        <v>22</v>
      </c>
      <c r="E724" s="13" t="s">
        <v>244</v>
      </c>
      <c r="F724" s="13">
        <v>4</v>
      </c>
      <c r="G724" s="13" t="s">
        <v>207</v>
      </c>
      <c r="H724" s="14">
        <v>21.45</v>
      </c>
      <c r="I724" s="14">
        <f t="shared" si="11"/>
        <v>85.8</v>
      </c>
    </row>
    <row r="725" spans="1:9">
      <c r="A725" s="12">
        <v>723</v>
      </c>
      <c r="B725" s="13" t="s">
        <v>839</v>
      </c>
      <c r="C725" s="13" t="s">
        <v>502</v>
      </c>
      <c r="D725" s="13" t="s">
        <v>22</v>
      </c>
      <c r="E725" s="13" t="s">
        <v>245</v>
      </c>
      <c r="F725" s="13">
        <v>4</v>
      </c>
      <c r="G725" s="13" t="s">
        <v>207</v>
      </c>
      <c r="H725" s="14">
        <v>30.13</v>
      </c>
      <c r="I725" s="14">
        <f t="shared" si="11"/>
        <v>120.52</v>
      </c>
    </row>
    <row r="726" spans="1:9">
      <c r="A726" s="12">
        <v>724</v>
      </c>
      <c r="B726" s="13" t="s">
        <v>839</v>
      </c>
      <c r="C726" s="13" t="s">
        <v>502</v>
      </c>
      <c r="D726" s="13" t="s">
        <v>22</v>
      </c>
      <c r="E726" s="13" t="s">
        <v>577</v>
      </c>
      <c r="F726" s="13">
        <v>4</v>
      </c>
      <c r="G726" s="13" t="s">
        <v>207</v>
      </c>
      <c r="H726" s="14">
        <v>42.94</v>
      </c>
      <c r="I726" s="14">
        <f t="shared" si="11"/>
        <v>171.76</v>
      </c>
    </row>
    <row r="727" spans="1:9">
      <c r="A727" s="12">
        <v>725</v>
      </c>
      <c r="B727" s="13" t="s">
        <v>839</v>
      </c>
      <c r="C727" s="13" t="s">
        <v>502</v>
      </c>
      <c r="D727" s="13" t="s">
        <v>22</v>
      </c>
      <c r="E727" s="13" t="s">
        <v>578</v>
      </c>
      <c r="F727" s="13">
        <v>4</v>
      </c>
      <c r="G727" s="13" t="s">
        <v>207</v>
      </c>
      <c r="H727" s="14">
        <v>69.16</v>
      </c>
      <c r="I727" s="14">
        <f t="shared" si="11"/>
        <v>276.64</v>
      </c>
    </row>
    <row r="728" spans="1:9">
      <c r="A728" s="12">
        <v>726</v>
      </c>
      <c r="B728" s="13" t="s">
        <v>839</v>
      </c>
      <c r="C728" s="13" t="s">
        <v>502</v>
      </c>
      <c r="D728" s="13" t="s">
        <v>22</v>
      </c>
      <c r="E728" s="13" t="s">
        <v>579</v>
      </c>
      <c r="F728" s="13">
        <v>4</v>
      </c>
      <c r="G728" s="13" t="s">
        <v>207</v>
      </c>
      <c r="H728" s="14">
        <v>108.94</v>
      </c>
      <c r="I728" s="14">
        <f t="shared" si="11"/>
        <v>435.76</v>
      </c>
    </row>
    <row r="729" spans="1:9">
      <c r="A729" s="12">
        <v>727</v>
      </c>
      <c r="B729" s="13" t="s">
        <v>839</v>
      </c>
      <c r="C729" s="13" t="s">
        <v>502</v>
      </c>
      <c r="D729" s="13" t="s">
        <v>22</v>
      </c>
      <c r="E729" s="13" t="s">
        <v>580</v>
      </c>
      <c r="F729" s="13">
        <v>3</v>
      </c>
      <c r="G729" s="13" t="s">
        <v>207</v>
      </c>
      <c r="H729" s="14">
        <v>144.73</v>
      </c>
      <c r="I729" s="14">
        <f t="shared" si="11"/>
        <v>434.19</v>
      </c>
    </row>
    <row r="730" spans="1:9">
      <c r="A730" s="12">
        <v>728</v>
      </c>
      <c r="B730" s="13" t="s">
        <v>840</v>
      </c>
      <c r="C730" s="13" t="s">
        <v>502</v>
      </c>
      <c r="D730" s="13" t="s">
        <v>22</v>
      </c>
      <c r="E730" s="13" t="s">
        <v>841</v>
      </c>
      <c r="F730" s="13">
        <v>1</v>
      </c>
      <c r="G730" s="13" t="s">
        <v>207</v>
      </c>
      <c r="H730" s="14">
        <v>100.18</v>
      </c>
      <c r="I730" s="14">
        <f t="shared" si="11"/>
        <v>100.18</v>
      </c>
    </row>
    <row r="731" ht="22.5" spans="1:9">
      <c r="A731" s="12">
        <v>729</v>
      </c>
      <c r="B731" s="13" t="s">
        <v>842</v>
      </c>
      <c r="C731" s="13" t="s">
        <v>502</v>
      </c>
      <c r="D731" s="13" t="s">
        <v>22</v>
      </c>
      <c r="E731" s="13" t="s">
        <v>843</v>
      </c>
      <c r="F731" s="13">
        <v>3</v>
      </c>
      <c r="G731" s="13" t="s">
        <v>207</v>
      </c>
      <c r="H731" s="14">
        <v>440.28</v>
      </c>
      <c r="I731" s="14">
        <f t="shared" si="11"/>
        <v>1320.84</v>
      </c>
    </row>
    <row r="732" spans="1:9">
      <c r="A732" s="12">
        <v>730</v>
      </c>
      <c r="B732" s="13" t="s">
        <v>844</v>
      </c>
      <c r="C732" s="13" t="s">
        <v>502</v>
      </c>
      <c r="D732" s="13" t="s">
        <v>22</v>
      </c>
      <c r="E732" s="13" t="s">
        <v>845</v>
      </c>
      <c r="F732" s="13">
        <v>1</v>
      </c>
      <c r="G732" s="13" t="s">
        <v>93</v>
      </c>
      <c r="H732" s="14">
        <v>12.72</v>
      </c>
      <c r="I732" s="14">
        <f t="shared" si="11"/>
        <v>12.72</v>
      </c>
    </row>
    <row r="733" spans="1:9">
      <c r="A733" s="12">
        <v>731</v>
      </c>
      <c r="B733" s="13" t="s">
        <v>846</v>
      </c>
      <c r="C733" s="13" t="s">
        <v>502</v>
      </c>
      <c r="D733" s="13" t="s">
        <v>22</v>
      </c>
      <c r="E733" s="13" t="s">
        <v>847</v>
      </c>
      <c r="F733" s="13">
        <v>2</v>
      </c>
      <c r="G733" s="13" t="s">
        <v>34</v>
      </c>
      <c r="H733" s="14">
        <v>540.65</v>
      </c>
      <c r="I733" s="14">
        <f t="shared" si="11"/>
        <v>1081.3</v>
      </c>
    </row>
    <row r="734" spans="1:9">
      <c r="A734" s="12">
        <v>732</v>
      </c>
      <c r="B734" s="13" t="s">
        <v>846</v>
      </c>
      <c r="C734" s="13" t="s">
        <v>502</v>
      </c>
      <c r="D734" s="13" t="s">
        <v>22</v>
      </c>
      <c r="E734" s="13" t="s">
        <v>848</v>
      </c>
      <c r="F734" s="13">
        <v>5</v>
      </c>
      <c r="G734" s="13" t="s">
        <v>34</v>
      </c>
      <c r="H734" s="14">
        <v>527.23</v>
      </c>
      <c r="I734" s="14">
        <f t="shared" si="11"/>
        <v>2636.15</v>
      </c>
    </row>
    <row r="735" spans="1:9">
      <c r="A735" s="12">
        <v>733</v>
      </c>
      <c r="B735" s="13" t="s">
        <v>846</v>
      </c>
      <c r="C735" s="13" t="s">
        <v>502</v>
      </c>
      <c r="D735" s="13" t="s">
        <v>22</v>
      </c>
      <c r="E735" s="13" t="s">
        <v>849</v>
      </c>
      <c r="F735" s="13">
        <v>1</v>
      </c>
      <c r="G735" s="13" t="s">
        <v>34</v>
      </c>
      <c r="H735" s="14">
        <v>1042.37</v>
      </c>
      <c r="I735" s="14">
        <f t="shared" si="11"/>
        <v>1042.37</v>
      </c>
    </row>
    <row r="736" ht="22.5" spans="1:9">
      <c r="A736" s="12">
        <v>734</v>
      </c>
      <c r="B736" s="13" t="s">
        <v>850</v>
      </c>
      <c r="C736" s="13" t="s">
        <v>502</v>
      </c>
      <c r="D736" s="13" t="s">
        <v>22</v>
      </c>
      <c r="E736" s="13" t="s">
        <v>851</v>
      </c>
      <c r="F736" s="13">
        <v>2</v>
      </c>
      <c r="G736" s="13" t="s">
        <v>34</v>
      </c>
      <c r="H736" s="14">
        <v>1745.22</v>
      </c>
      <c r="I736" s="14">
        <f t="shared" si="11"/>
        <v>3490.44</v>
      </c>
    </row>
    <row r="737" spans="1:9">
      <c r="A737" s="12">
        <v>735</v>
      </c>
      <c r="B737" s="13" t="s">
        <v>852</v>
      </c>
      <c r="C737" s="13" t="s">
        <v>502</v>
      </c>
      <c r="D737" s="13" t="s">
        <v>22</v>
      </c>
      <c r="E737" s="13" t="s">
        <v>853</v>
      </c>
      <c r="F737" s="13">
        <v>1</v>
      </c>
      <c r="G737" s="13" t="s">
        <v>34</v>
      </c>
      <c r="H737" s="14">
        <v>1804.03</v>
      </c>
      <c r="I737" s="14">
        <f t="shared" si="11"/>
        <v>1804.03</v>
      </c>
    </row>
    <row r="738" spans="1:9">
      <c r="A738" s="12">
        <v>736</v>
      </c>
      <c r="B738" s="13" t="s">
        <v>854</v>
      </c>
      <c r="C738" s="13" t="s">
        <v>502</v>
      </c>
      <c r="D738" s="13" t="s">
        <v>22</v>
      </c>
      <c r="E738" s="13" t="s">
        <v>855</v>
      </c>
      <c r="F738" s="13">
        <v>3</v>
      </c>
      <c r="G738" s="13" t="s">
        <v>767</v>
      </c>
      <c r="H738" s="14">
        <v>2237.52</v>
      </c>
      <c r="I738" s="14">
        <f t="shared" si="11"/>
        <v>6712.56</v>
      </c>
    </row>
    <row r="739" spans="1:9">
      <c r="A739" s="12">
        <v>737</v>
      </c>
      <c r="B739" s="13" t="s">
        <v>856</v>
      </c>
      <c r="C739" s="13" t="s">
        <v>21</v>
      </c>
      <c r="D739" s="13" t="s">
        <v>22</v>
      </c>
      <c r="E739" s="13" t="s">
        <v>1006</v>
      </c>
      <c r="F739" s="13">
        <v>1</v>
      </c>
      <c r="G739" s="13" t="s">
        <v>107</v>
      </c>
      <c r="H739" s="14">
        <v>37.26</v>
      </c>
      <c r="I739" s="14">
        <f t="shared" si="11"/>
        <v>37.26</v>
      </c>
    </row>
    <row r="740" spans="1:9">
      <c r="A740" s="12">
        <v>738</v>
      </c>
      <c r="B740" s="13" t="s">
        <v>856</v>
      </c>
      <c r="C740" s="13" t="s">
        <v>21</v>
      </c>
      <c r="D740" s="13" t="s">
        <v>22</v>
      </c>
      <c r="E740" s="13" t="s">
        <v>1007</v>
      </c>
      <c r="F740" s="13">
        <v>1</v>
      </c>
      <c r="G740" s="13" t="s">
        <v>107</v>
      </c>
      <c r="H740" s="14">
        <v>45.7</v>
      </c>
      <c r="I740" s="14">
        <f t="shared" si="11"/>
        <v>45.7</v>
      </c>
    </row>
    <row r="741" spans="1:9">
      <c r="A741" s="12">
        <v>739</v>
      </c>
      <c r="B741" s="13" t="s">
        <v>859</v>
      </c>
      <c r="C741" s="13" t="s">
        <v>502</v>
      </c>
      <c r="D741" s="13" t="s">
        <v>22</v>
      </c>
      <c r="E741" s="13" t="s">
        <v>860</v>
      </c>
      <c r="F741" s="13">
        <v>2</v>
      </c>
      <c r="G741" s="13" t="s">
        <v>93</v>
      </c>
      <c r="H741" s="14">
        <v>1236.28</v>
      </c>
      <c r="I741" s="14">
        <f t="shared" si="11"/>
        <v>2472.56</v>
      </c>
    </row>
    <row r="742" spans="1:9">
      <c r="A742" s="12">
        <v>740</v>
      </c>
      <c r="B742" s="13" t="s">
        <v>861</v>
      </c>
      <c r="C742" s="13" t="s">
        <v>21</v>
      </c>
      <c r="D742" s="13" t="s">
        <v>22</v>
      </c>
      <c r="E742" s="13" t="s">
        <v>862</v>
      </c>
      <c r="F742" s="13">
        <v>5</v>
      </c>
      <c r="G742" s="13" t="s">
        <v>93</v>
      </c>
      <c r="H742" s="14">
        <v>55.4</v>
      </c>
      <c r="I742" s="14">
        <f t="shared" si="11"/>
        <v>277</v>
      </c>
    </row>
    <row r="743" spans="1:9">
      <c r="A743" s="12">
        <v>741</v>
      </c>
      <c r="B743" s="13" t="s">
        <v>861</v>
      </c>
      <c r="C743" s="13" t="s">
        <v>21</v>
      </c>
      <c r="D743" s="13" t="s">
        <v>22</v>
      </c>
      <c r="E743" s="13" t="s">
        <v>863</v>
      </c>
      <c r="F743" s="13">
        <v>5</v>
      </c>
      <c r="G743" s="13" t="s">
        <v>93</v>
      </c>
      <c r="H743" s="14">
        <v>72.37</v>
      </c>
      <c r="I743" s="14">
        <f t="shared" si="11"/>
        <v>361.85</v>
      </c>
    </row>
    <row r="744" spans="1:9">
      <c r="A744" s="12">
        <v>742</v>
      </c>
      <c r="B744" s="13" t="s">
        <v>861</v>
      </c>
      <c r="C744" s="13" t="s">
        <v>21</v>
      </c>
      <c r="D744" s="13" t="s">
        <v>22</v>
      </c>
      <c r="E744" s="13" t="s">
        <v>341</v>
      </c>
      <c r="F744" s="13">
        <v>5</v>
      </c>
      <c r="G744" s="13" t="s">
        <v>93</v>
      </c>
      <c r="H744" s="14">
        <v>79.9</v>
      </c>
      <c r="I744" s="14">
        <f t="shared" si="11"/>
        <v>399.5</v>
      </c>
    </row>
    <row r="745" spans="1:9">
      <c r="A745" s="12">
        <v>743</v>
      </c>
      <c r="B745" s="13" t="s">
        <v>861</v>
      </c>
      <c r="C745" s="13" t="s">
        <v>21</v>
      </c>
      <c r="D745" s="13" t="s">
        <v>22</v>
      </c>
      <c r="E745" s="13" t="s">
        <v>342</v>
      </c>
      <c r="F745" s="13">
        <v>5</v>
      </c>
      <c r="G745" s="13" t="s">
        <v>93</v>
      </c>
      <c r="H745" s="14">
        <v>87.41</v>
      </c>
      <c r="I745" s="14">
        <f t="shared" si="11"/>
        <v>437.05</v>
      </c>
    </row>
    <row r="746" spans="1:9">
      <c r="A746" s="12">
        <v>744</v>
      </c>
      <c r="B746" s="13" t="s">
        <v>861</v>
      </c>
      <c r="C746" s="13" t="s">
        <v>21</v>
      </c>
      <c r="D746" s="13" t="s">
        <v>22</v>
      </c>
      <c r="E746" s="13" t="s">
        <v>99</v>
      </c>
      <c r="F746" s="13">
        <v>5</v>
      </c>
      <c r="G746" s="13" t="s">
        <v>93</v>
      </c>
      <c r="H746" s="14">
        <v>116.22</v>
      </c>
      <c r="I746" s="14">
        <f t="shared" si="11"/>
        <v>581.1</v>
      </c>
    </row>
    <row r="747" spans="1:9">
      <c r="A747" s="12">
        <v>745</v>
      </c>
      <c r="B747" s="13" t="s">
        <v>861</v>
      </c>
      <c r="C747" s="13" t="s">
        <v>21</v>
      </c>
      <c r="D747" s="13" t="s">
        <v>22</v>
      </c>
      <c r="E747" s="13" t="s">
        <v>247</v>
      </c>
      <c r="F747" s="13">
        <v>5</v>
      </c>
      <c r="G747" s="13" t="s">
        <v>93</v>
      </c>
      <c r="H747" s="14">
        <v>157.48</v>
      </c>
      <c r="I747" s="14">
        <f t="shared" si="11"/>
        <v>787.4</v>
      </c>
    </row>
    <row r="748" spans="1:9">
      <c r="A748" s="12">
        <v>746</v>
      </c>
      <c r="B748" s="13" t="s">
        <v>861</v>
      </c>
      <c r="C748" s="13" t="s">
        <v>21</v>
      </c>
      <c r="D748" s="13" t="s">
        <v>22</v>
      </c>
      <c r="E748" s="13" t="s">
        <v>248</v>
      </c>
      <c r="F748" s="13">
        <v>5</v>
      </c>
      <c r="G748" s="13" t="s">
        <v>93</v>
      </c>
      <c r="H748" s="14">
        <v>176.94</v>
      </c>
      <c r="I748" s="14">
        <f t="shared" si="11"/>
        <v>884.7</v>
      </c>
    </row>
    <row r="749" spans="1:9">
      <c r="A749" s="12">
        <v>747</v>
      </c>
      <c r="B749" s="13" t="s">
        <v>861</v>
      </c>
      <c r="C749" s="13" t="s">
        <v>21</v>
      </c>
      <c r="D749" s="13" t="s">
        <v>22</v>
      </c>
      <c r="E749" s="13" t="s">
        <v>249</v>
      </c>
      <c r="F749" s="13">
        <v>5</v>
      </c>
      <c r="G749" s="13" t="s">
        <v>93</v>
      </c>
      <c r="H749" s="14">
        <v>210.16</v>
      </c>
      <c r="I749" s="14">
        <f t="shared" si="11"/>
        <v>1050.8</v>
      </c>
    </row>
    <row r="750" spans="1:9">
      <c r="A750" s="12">
        <v>748</v>
      </c>
      <c r="B750" s="13" t="s">
        <v>861</v>
      </c>
      <c r="C750" s="13" t="s">
        <v>21</v>
      </c>
      <c r="D750" s="13" t="s">
        <v>22</v>
      </c>
      <c r="E750" s="13" t="s">
        <v>343</v>
      </c>
      <c r="F750" s="13">
        <v>5</v>
      </c>
      <c r="G750" s="13" t="s">
        <v>93</v>
      </c>
      <c r="H750" s="14">
        <v>263.05</v>
      </c>
      <c r="I750" s="14">
        <f t="shared" si="11"/>
        <v>1315.25</v>
      </c>
    </row>
    <row r="751" spans="1:9">
      <c r="A751" s="12">
        <v>749</v>
      </c>
      <c r="B751" s="13" t="s">
        <v>861</v>
      </c>
      <c r="C751" s="13" t="s">
        <v>21</v>
      </c>
      <c r="D751" s="13" t="s">
        <v>22</v>
      </c>
      <c r="E751" s="13" t="s">
        <v>344</v>
      </c>
      <c r="F751" s="13">
        <v>5</v>
      </c>
      <c r="G751" s="13" t="s">
        <v>93</v>
      </c>
      <c r="H751" s="14">
        <v>293.16</v>
      </c>
      <c r="I751" s="14">
        <f t="shared" si="11"/>
        <v>1465.8</v>
      </c>
    </row>
    <row r="752" spans="1:9">
      <c r="A752" s="12">
        <v>750</v>
      </c>
      <c r="B752" s="13" t="s">
        <v>861</v>
      </c>
      <c r="C752" s="13" t="s">
        <v>21</v>
      </c>
      <c r="D752" s="13" t="s">
        <v>22</v>
      </c>
      <c r="E752" s="13" t="s">
        <v>345</v>
      </c>
      <c r="F752" s="13">
        <v>5</v>
      </c>
      <c r="G752" s="13" t="s">
        <v>93</v>
      </c>
      <c r="H752" s="14">
        <v>428.55</v>
      </c>
      <c r="I752" s="14">
        <f t="shared" si="11"/>
        <v>2142.75</v>
      </c>
    </row>
    <row r="753" spans="1:9">
      <c r="A753" s="12">
        <v>751</v>
      </c>
      <c r="B753" s="13" t="s">
        <v>864</v>
      </c>
      <c r="C753" s="13" t="s">
        <v>21</v>
      </c>
      <c r="D753" s="13" t="s">
        <v>22</v>
      </c>
      <c r="E753" s="13" t="s">
        <v>865</v>
      </c>
      <c r="F753" s="13">
        <v>200</v>
      </c>
      <c r="G753" s="13" t="s">
        <v>114</v>
      </c>
      <c r="H753" s="14">
        <v>5.57</v>
      </c>
      <c r="I753" s="14">
        <f t="shared" si="11"/>
        <v>1114</v>
      </c>
    </row>
    <row r="754" spans="1:9">
      <c r="A754" s="12">
        <v>752</v>
      </c>
      <c r="B754" s="13" t="s">
        <v>866</v>
      </c>
      <c r="C754" s="13" t="s">
        <v>21</v>
      </c>
      <c r="D754" s="13" t="s">
        <v>22</v>
      </c>
      <c r="E754" s="13" t="s">
        <v>99</v>
      </c>
      <c r="F754" s="13">
        <v>10</v>
      </c>
      <c r="G754" s="13" t="s">
        <v>114</v>
      </c>
      <c r="H754" s="14">
        <v>72.41</v>
      </c>
      <c r="I754" s="14">
        <f t="shared" si="11"/>
        <v>724.1</v>
      </c>
    </row>
    <row r="755" spans="1:9">
      <c r="A755" s="12">
        <v>753</v>
      </c>
      <c r="B755" s="13" t="s">
        <v>867</v>
      </c>
      <c r="C755" s="13" t="s">
        <v>21</v>
      </c>
      <c r="D755" s="13" t="s">
        <v>22</v>
      </c>
      <c r="E755" s="13" t="s">
        <v>868</v>
      </c>
      <c r="F755" s="13">
        <v>20</v>
      </c>
      <c r="G755" s="13" t="s">
        <v>207</v>
      </c>
      <c r="H755" s="14">
        <v>31.63</v>
      </c>
      <c r="I755" s="14">
        <f t="shared" si="11"/>
        <v>632.6</v>
      </c>
    </row>
    <row r="756" ht="22.5" spans="1:9">
      <c r="A756" s="12">
        <v>754</v>
      </c>
      <c r="B756" s="13" t="s">
        <v>869</v>
      </c>
      <c r="C756" s="13" t="s">
        <v>21</v>
      </c>
      <c r="D756" s="13" t="s">
        <v>22</v>
      </c>
      <c r="E756" s="13" t="s">
        <v>870</v>
      </c>
      <c r="F756" s="13">
        <v>5</v>
      </c>
      <c r="G756" s="13" t="s">
        <v>289</v>
      </c>
      <c r="H756" s="14">
        <v>689.43</v>
      </c>
      <c r="I756" s="14">
        <f t="shared" si="11"/>
        <v>3447.15</v>
      </c>
    </row>
    <row r="757" spans="1:9">
      <c r="A757" s="12">
        <v>755</v>
      </c>
      <c r="B757" s="13" t="s">
        <v>871</v>
      </c>
      <c r="C757" s="13" t="s">
        <v>21</v>
      </c>
      <c r="D757" s="13" t="s">
        <v>22</v>
      </c>
      <c r="E757" s="13" t="s">
        <v>872</v>
      </c>
      <c r="F757" s="13">
        <v>20</v>
      </c>
      <c r="G757" s="13" t="s">
        <v>93</v>
      </c>
      <c r="H757" s="14">
        <v>31.63</v>
      </c>
      <c r="I757" s="14">
        <f t="shared" si="11"/>
        <v>632.6</v>
      </c>
    </row>
    <row r="758" spans="1:9">
      <c r="A758" s="12">
        <v>756</v>
      </c>
      <c r="B758" s="13" t="s">
        <v>873</v>
      </c>
      <c r="C758" s="13" t="s">
        <v>21</v>
      </c>
      <c r="D758" s="13" t="s">
        <v>22</v>
      </c>
      <c r="E758" s="13">
        <v>6206</v>
      </c>
      <c r="F758" s="13">
        <v>15</v>
      </c>
      <c r="G758" s="13" t="s">
        <v>93</v>
      </c>
      <c r="H758" s="14">
        <v>24.61</v>
      </c>
      <c r="I758" s="14">
        <f t="shared" si="11"/>
        <v>369.15</v>
      </c>
    </row>
    <row r="759" spans="1:9">
      <c r="A759" s="12">
        <v>757</v>
      </c>
      <c r="B759" s="13" t="s">
        <v>873</v>
      </c>
      <c r="C759" s="13" t="s">
        <v>21</v>
      </c>
      <c r="D759" s="13" t="s">
        <v>22</v>
      </c>
      <c r="E759" s="13">
        <v>6308</v>
      </c>
      <c r="F759" s="13">
        <v>15</v>
      </c>
      <c r="G759" s="13" t="s">
        <v>93</v>
      </c>
      <c r="H759" s="14">
        <v>56.24</v>
      </c>
      <c r="I759" s="14">
        <f t="shared" si="11"/>
        <v>843.6</v>
      </c>
    </row>
    <row r="760" spans="1:9">
      <c r="A760" s="12">
        <v>758</v>
      </c>
      <c r="B760" s="13" t="s">
        <v>874</v>
      </c>
      <c r="C760" s="13" t="s">
        <v>21</v>
      </c>
      <c r="D760" s="13" t="s">
        <v>22</v>
      </c>
      <c r="E760" s="13" t="s">
        <v>875</v>
      </c>
      <c r="F760" s="13">
        <v>20</v>
      </c>
      <c r="G760" s="13" t="s">
        <v>93</v>
      </c>
      <c r="H760" s="14">
        <v>8.35</v>
      </c>
      <c r="I760" s="14">
        <f t="shared" si="11"/>
        <v>167</v>
      </c>
    </row>
    <row r="761" spans="1:9">
      <c r="A761" s="12">
        <v>759</v>
      </c>
      <c r="B761" s="13" t="s">
        <v>876</v>
      </c>
      <c r="C761" s="13" t="s">
        <v>21</v>
      </c>
      <c r="D761" s="13" t="s">
        <v>22</v>
      </c>
      <c r="E761" s="13" t="s">
        <v>877</v>
      </c>
      <c r="F761" s="13">
        <v>20</v>
      </c>
      <c r="G761" s="13" t="s">
        <v>93</v>
      </c>
      <c r="H761" s="14">
        <v>54.13</v>
      </c>
      <c r="I761" s="14">
        <f t="shared" si="11"/>
        <v>1082.6</v>
      </c>
    </row>
    <row r="762" spans="1:9">
      <c r="A762" s="12">
        <v>760</v>
      </c>
      <c r="B762" s="13" t="s">
        <v>876</v>
      </c>
      <c r="C762" s="13" t="s">
        <v>21</v>
      </c>
      <c r="D762" s="13" t="s">
        <v>22</v>
      </c>
      <c r="E762" s="13" t="s">
        <v>878</v>
      </c>
      <c r="F762" s="13">
        <v>20</v>
      </c>
      <c r="G762" s="13" t="s">
        <v>93</v>
      </c>
      <c r="H762" s="14">
        <v>54.13</v>
      </c>
      <c r="I762" s="14">
        <f t="shared" si="11"/>
        <v>1082.6</v>
      </c>
    </row>
    <row r="763" spans="1:9">
      <c r="A763" s="12">
        <v>761</v>
      </c>
      <c r="B763" s="13" t="s">
        <v>879</v>
      </c>
      <c r="C763" s="13" t="s">
        <v>502</v>
      </c>
      <c r="D763" s="13" t="s">
        <v>22</v>
      </c>
      <c r="E763" s="13" t="s">
        <v>880</v>
      </c>
      <c r="F763" s="13">
        <v>20</v>
      </c>
      <c r="G763" s="13" t="s">
        <v>207</v>
      </c>
      <c r="H763" s="14">
        <v>6.31</v>
      </c>
      <c r="I763" s="14">
        <f t="shared" si="11"/>
        <v>126.2</v>
      </c>
    </row>
    <row r="764" spans="1:9">
      <c r="A764" s="12">
        <v>762</v>
      </c>
      <c r="B764" s="13" t="s">
        <v>881</v>
      </c>
      <c r="C764" s="13" t="s">
        <v>21</v>
      </c>
      <c r="D764" s="13" t="s">
        <v>22</v>
      </c>
      <c r="E764" s="13" t="s">
        <v>882</v>
      </c>
      <c r="F764" s="13">
        <v>10</v>
      </c>
      <c r="G764" s="13" t="s">
        <v>102</v>
      </c>
      <c r="H764" s="14">
        <v>3.49</v>
      </c>
      <c r="I764" s="14">
        <f t="shared" si="11"/>
        <v>34.9</v>
      </c>
    </row>
    <row r="765" spans="1:9">
      <c r="A765" s="12">
        <v>763</v>
      </c>
      <c r="B765" s="13" t="s">
        <v>883</v>
      </c>
      <c r="C765" s="13" t="s">
        <v>21</v>
      </c>
      <c r="D765" s="13" t="s">
        <v>22</v>
      </c>
      <c r="E765" s="13" t="s">
        <v>884</v>
      </c>
      <c r="F765" s="13">
        <v>20</v>
      </c>
      <c r="G765" s="13" t="s">
        <v>93</v>
      </c>
      <c r="H765" s="14">
        <v>44.05</v>
      </c>
      <c r="I765" s="14">
        <f t="shared" si="11"/>
        <v>881</v>
      </c>
    </row>
    <row r="766" spans="1:9">
      <c r="A766" s="12">
        <v>764</v>
      </c>
      <c r="B766" s="13" t="s">
        <v>883</v>
      </c>
      <c r="C766" s="13" t="s">
        <v>21</v>
      </c>
      <c r="D766" s="13" t="s">
        <v>22</v>
      </c>
      <c r="E766" s="13" t="s">
        <v>885</v>
      </c>
      <c r="F766" s="13">
        <v>20</v>
      </c>
      <c r="G766" s="13" t="s">
        <v>93</v>
      </c>
      <c r="H766" s="14">
        <v>51.32</v>
      </c>
      <c r="I766" s="14">
        <f t="shared" si="11"/>
        <v>1026.4</v>
      </c>
    </row>
    <row r="767" spans="1:9">
      <c r="A767" s="12">
        <v>765</v>
      </c>
      <c r="B767" s="13" t="s">
        <v>883</v>
      </c>
      <c r="C767" s="13" t="s">
        <v>21</v>
      </c>
      <c r="D767" s="13" t="s">
        <v>22</v>
      </c>
      <c r="E767" s="13" t="s">
        <v>886</v>
      </c>
      <c r="F767" s="13">
        <v>20</v>
      </c>
      <c r="G767" s="13" t="s">
        <v>93</v>
      </c>
      <c r="H767" s="14">
        <v>60.45</v>
      </c>
      <c r="I767" s="14">
        <f t="shared" si="11"/>
        <v>1209</v>
      </c>
    </row>
    <row r="768" ht="22.5" spans="1:9">
      <c r="A768" s="12">
        <v>766</v>
      </c>
      <c r="B768" s="13" t="s">
        <v>887</v>
      </c>
      <c r="C768" s="13" t="s">
        <v>21</v>
      </c>
      <c r="D768" s="13" t="s">
        <v>22</v>
      </c>
      <c r="E768" s="13" t="s">
        <v>888</v>
      </c>
      <c r="F768" s="13">
        <v>10</v>
      </c>
      <c r="G768" s="13" t="s">
        <v>93</v>
      </c>
      <c r="H768" s="14">
        <v>17.58</v>
      </c>
      <c r="I768" s="14">
        <f t="shared" si="11"/>
        <v>175.8</v>
      </c>
    </row>
    <row r="769" ht="22.5" spans="1:9">
      <c r="A769" s="12">
        <v>767</v>
      </c>
      <c r="B769" s="13" t="s">
        <v>889</v>
      </c>
      <c r="C769" s="13" t="s">
        <v>21</v>
      </c>
      <c r="D769" s="13" t="s">
        <v>22</v>
      </c>
      <c r="E769" s="13" t="s">
        <v>890</v>
      </c>
      <c r="F769" s="13">
        <v>300</v>
      </c>
      <c r="G769" s="13" t="s">
        <v>225</v>
      </c>
      <c r="H769" s="14">
        <v>21.09</v>
      </c>
      <c r="I769" s="14">
        <f t="shared" si="11"/>
        <v>6327</v>
      </c>
    </row>
    <row r="770" ht="22.5" spans="1:9">
      <c r="A770" s="12">
        <v>768</v>
      </c>
      <c r="B770" s="13" t="s">
        <v>889</v>
      </c>
      <c r="C770" s="13" t="s">
        <v>21</v>
      </c>
      <c r="D770" s="13" t="s">
        <v>22</v>
      </c>
      <c r="E770" s="13" t="s">
        <v>891</v>
      </c>
      <c r="F770" s="13">
        <v>500</v>
      </c>
      <c r="G770" s="13" t="s">
        <v>225</v>
      </c>
      <c r="H770" s="14">
        <v>24.61</v>
      </c>
      <c r="I770" s="14">
        <f t="shared" si="11"/>
        <v>12305</v>
      </c>
    </row>
    <row r="771" ht="22.5" spans="1:9">
      <c r="A771" s="12">
        <v>769</v>
      </c>
      <c r="B771" s="13" t="s">
        <v>889</v>
      </c>
      <c r="C771" s="13" t="s">
        <v>21</v>
      </c>
      <c r="D771" s="13" t="s">
        <v>22</v>
      </c>
      <c r="E771" s="13" t="s">
        <v>892</v>
      </c>
      <c r="F771" s="13">
        <v>300</v>
      </c>
      <c r="G771" s="13" t="s">
        <v>225</v>
      </c>
      <c r="H771" s="14">
        <v>28.12</v>
      </c>
      <c r="I771" s="14">
        <f t="shared" si="11"/>
        <v>8436</v>
      </c>
    </row>
    <row r="772" ht="22.5" spans="1:9">
      <c r="A772" s="12">
        <v>770</v>
      </c>
      <c r="B772" s="13" t="s">
        <v>889</v>
      </c>
      <c r="C772" s="13" t="s">
        <v>21</v>
      </c>
      <c r="D772" s="13" t="s">
        <v>22</v>
      </c>
      <c r="E772" s="13" t="s">
        <v>893</v>
      </c>
      <c r="F772" s="13">
        <v>200</v>
      </c>
      <c r="G772" s="13" t="s">
        <v>225</v>
      </c>
      <c r="H772" s="14">
        <v>33.04</v>
      </c>
      <c r="I772" s="14">
        <f t="shared" ref="I772:I826" si="12">H772*F772</f>
        <v>6608</v>
      </c>
    </row>
    <row r="773" ht="22.5" spans="1:9">
      <c r="A773" s="12">
        <v>771</v>
      </c>
      <c r="B773" s="13" t="s">
        <v>889</v>
      </c>
      <c r="C773" s="13" t="s">
        <v>21</v>
      </c>
      <c r="D773" s="13" t="s">
        <v>22</v>
      </c>
      <c r="E773" s="13" t="s">
        <v>894</v>
      </c>
      <c r="F773" s="13">
        <v>20</v>
      </c>
      <c r="G773" s="13" t="s">
        <v>225</v>
      </c>
      <c r="H773" s="14">
        <v>36.55</v>
      </c>
      <c r="I773" s="14">
        <f t="shared" si="12"/>
        <v>731</v>
      </c>
    </row>
    <row r="774" spans="1:9">
      <c r="A774" s="12">
        <v>772</v>
      </c>
      <c r="B774" s="13" t="s">
        <v>895</v>
      </c>
      <c r="C774" s="13" t="s">
        <v>21</v>
      </c>
      <c r="D774" s="13" t="s">
        <v>22</v>
      </c>
      <c r="E774" s="13" t="s">
        <v>896</v>
      </c>
      <c r="F774" s="13">
        <v>500</v>
      </c>
      <c r="G774" s="13" t="s">
        <v>93</v>
      </c>
      <c r="H774" s="14">
        <v>0.7</v>
      </c>
      <c r="I774" s="14">
        <f t="shared" si="12"/>
        <v>350</v>
      </c>
    </row>
    <row r="775" spans="1:9">
      <c r="A775" s="12">
        <v>773</v>
      </c>
      <c r="B775" s="13" t="s">
        <v>897</v>
      </c>
      <c r="C775" s="13" t="s">
        <v>21</v>
      </c>
      <c r="D775" s="13" t="s">
        <v>22</v>
      </c>
      <c r="E775" s="13" t="s">
        <v>1008</v>
      </c>
      <c r="F775" s="13">
        <v>5</v>
      </c>
      <c r="G775" s="13" t="s">
        <v>225</v>
      </c>
      <c r="H775" s="14">
        <v>21.09</v>
      </c>
      <c r="I775" s="14">
        <f t="shared" si="12"/>
        <v>105.45</v>
      </c>
    </row>
    <row r="776" spans="1:9">
      <c r="A776" s="12">
        <v>774</v>
      </c>
      <c r="B776" s="13" t="s">
        <v>899</v>
      </c>
      <c r="C776" s="13" t="s">
        <v>21</v>
      </c>
      <c r="D776" s="13" t="s">
        <v>22</v>
      </c>
      <c r="E776" s="13" t="s">
        <v>900</v>
      </c>
      <c r="F776" s="13">
        <v>5</v>
      </c>
      <c r="G776" s="13" t="s">
        <v>225</v>
      </c>
      <c r="H776" s="14">
        <v>52.72</v>
      </c>
      <c r="I776" s="14">
        <f t="shared" si="12"/>
        <v>263.6</v>
      </c>
    </row>
    <row r="777" ht="36" customHeight="1" spans="1:9">
      <c r="A777" s="12">
        <v>775</v>
      </c>
      <c r="B777" s="13" t="s">
        <v>901</v>
      </c>
      <c r="C777" s="13" t="s">
        <v>502</v>
      </c>
      <c r="D777" s="13" t="s">
        <v>1009</v>
      </c>
      <c r="E777" s="13" t="s">
        <v>903</v>
      </c>
      <c r="F777" s="13">
        <v>20</v>
      </c>
      <c r="G777" s="13" t="s">
        <v>767</v>
      </c>
      <c r="H777" s="14">
        <v>368.01</v>
      </c>
      <c r="I777" s="14">
        <f t="shared" si="12"/>
        <v>7360.2</v>
      </c>
    </row>
    <row r="778" ht="36" customHeight="1" spans="1:9">
      <c r="A778" s="12">
        <v>776</v>
      </c>
      <c r="B778" s="13" t="s">
        <v>904</v>
      </c>
      <c r="C778" s="13" t="s">
        <v>502</v>
      </c>
      <c r="D778" s="13" t="s">
        <v>22</v>
      </c>
      <c r="E778" s="13" t="s">
        <v>905</v>
      </c>
      <c r="F778" s="13">
        <v>5</v>
      </c>
      <c r="G778" s="13" t="s">
        <v>767</v>
      </c>
      <c r="H778" s="14">
        <v>2193.28</v>
      </c>
      <c r="I778" s="14">
        <f t="shared" si="12"/>
        <v>10966.4</v>
      </c>
    </row>
    <row r="779" ht="36" customHeight="1" spans="1:9">
      <c r="A779" s="12">
        <v>777</v>
      </c>
      <c r="B779" s="13" t="s">
        <v>906</v>
      </c>
      <c r="C779" s="13" t="s">
        <v>502</v>
      </c>
      <c r="D779" s="13" t="s">
        <v>907</v>
      </c>
      <c r="E779" s="13" t="s">
        <v>908</v>
      </c>
      <c r="F779" s="13">
        <v>15</v>
      </c>
      <c r="G779" s="13" t="s">
        <v>767</v>
      </c>
      <c r="H779" s="14">
        <v>2296.46</v>
      </c>
      <c r="I779" s="14">
        <f t="shared" si="12"/>
        <v>34446.9</v>
      </c>
    </row>
    <row r="780" ht="36" customHeight="1" spans="1:9">
      <c r="A780" s="12">
        <v>778</v>
      </c>
      <c r="B780" s="13" t="s">
        <v>909</v>
      </c>
      <c r="C780" s="13" t="s">
        <v>502</v>
      </c>
      <c r="D780" s="13" t="s">
        <v>910</v>
      </c>
      <c r="E780" s="13" t="s">
        <v>911</v>
      </c>
      <c r="F780" s="13">
        <v>15</v>
      </c>
      <c r="G780" s="13" t="s">
        <v>207</v>
      </c>
      <c r="H780" s="14">
        <v>407.72</v>
      </c>
      <c r="I780" s="14">
        <f t="shared" si="12"/>
        <v>6115.8</v>
      </c>
    </row>
    <row r="781" ht="36" customHeight="1" spans="1:9">
      <c r="A781" s="12">
        <v>779</v>
      </c>
      <c r="B781" s="13" t="s">
        <v>912</v>
      </c>
      <c r="C781" s="13" t="s">
        <v>502</v>
      </c>
      <c r="D781" s="13" t="s">
        <v>22</v>
      </c>
      <c r="E781" s="13" t="s">
        <v>1010</v>
      </c>
      <c r="F781" s="13">
        <v>10</v>
      </c>
      <c r="G781" s="13" t="s">
        <v>767</v>
      </c>
      <c r="H781" s="14">
        <v>653.77</v>
      </c>
      <c r="I781" s="14">
        <f t="shared" si="12"/>
        <v>6537.7</v>
      </c>
    </row>
    <row r="782" ht="36" customHeight="1" spans="1:9">
      <c r="A782" s="12">
        <v>780</v>
      </c>
      <c r="B782" s="13" t="s">
        <v>914</v>
      </c>
      <c r="C782" s="13" t="s">
        <v>502</v>
      </c>
      <c r="D782" s="13" t="s">
        <v>22</v>
      </c>
      <c r="E782" s="13" t="s">
        <v>1011</v>
      </c>
      <c r="F782" s="13">
        <v>10</v>
      </c>
      <c r="G782" s="13" t="s">
        <v>767</v>
      </c>
      <c r="H782" s="14">
        <v>861.15</v>
      </c>
      <c r="I782" s="14">
        <f t="shared" si="12"/>
        <v>8611.5</v>
      </c>
    </row>
    <row r="783" spans="1:9">
      <c r="A783" s="12">
        <v>781</v>
      </c>
      <c r="B783" s="13" t="s">
        <v>916</v>
      </c>
      <c r="C783" s="13" t="s">
        <v>502</v>
      </c>
      <c r="D783" s="13" t="s">
        <v>22</v>
      </c>
      <c r="E783" s="13" t="s">
        <v>917</v>
      </c>
      <c r="F783" s="13">
        <v>20</v>
      </c>
      <c r="G783" s="13" t="s">
        <v>93</v>
      </c>
      <c r="H783" s="14">
        <v>456.93</v>
      </c>
      <c r="I783" s="14">
        <f t="shared" si="12"/>
        <v>9138.6</v>
      </c>
    </row>
    <row r="784" ht="28" customHeight="1" spans="1:9">
      <c r="A784" s="12">
        <v>782</v>
      </c>
      <c r="B784" s="13" t="s">
        <v>918</v>
      </c>
      <c r="C784" s="13" t="s">
        <v>502</v>
      </c>
      <c r="D784" s="13" t="s">
        <v>919</v>
      </c>
      <c r="E784" s="13" t="s">
        <v>920</v>
      </c>
      <c r="F784" s="13">
        <v>10</v>
      </c>
      <c r="G784" s="13" t="s">
        <v>767</v>
      </c>
      <c r="H784" s="14">
        <v>598.68</v>
      </c>
      <c r="I784" s="14">
        <f t="shared" si="12"/>
        <v>5986.8</v>
      </c>
    </row>
    <row r="785" ht="29" customHeight="1" spans="1:9">
      <c r="A785" s="12">
        <v>783</v>
      </c>
      <c r="B785" s="13" t="s">
        <v>921</v>
      </c>
      <c r="C785" s="13" t="s">
        <v>502</v>
      </c>
      <c r="D785" s="13" t="s">
        <v>922</v>
      </c>
      <c r="E785" s="13" t="s">
        <v>923</v>
      </c>
      <c r="F785" s="13">
        <v>15</v>
      </c>
      <c r="G785" s="13" t="s">
        <v>405</v>
      </c>
      <c r="H785" s="14">
        <v>472</v>
      </c>
      <c r="I785" s="14">
        <f t="shared" si="12"/>
        <v>7080</v>
      </c>
    </row>
    <row r="786" ht="29" customHeight="1" spans="1:9">
      <c r="A786" s="12">
        <v>784</v>
      </c>
      <c r="B786" s="13" t="s">
        <v>924</v>
      </c>
      <c r="C786" s="13" t="s">
        <v>502</v>
      </c>
      <c r="D786" s="13" t="s">
        <v>925</v>
      </c>
      <c r="E786" s="13" t="s">
        <v>926</v>
      </c>
      <c r="F786" s="13">
        <v>6</v>
      </c>
      <c r="G786" s="13" t="s">
        <v>93</v>
      </c>
      <c r="H786" s="14">
        <v>173.14</v>
      </c>
      <c r="I786" s="14">
        <f t="shared" si="12"/>
        <v>1038.84</v>
      </c>
    </row>
    <row r="787" ht="62" customHeight="1" spans="1:9">
      <c r="A787" s="12">
        <v>785</v>
      </c>
      <c r="B787" s="13" t="s">
        <v>927</v>
      </c>
      <c r="C787" s="13" t="s">
        <v>502</v>
      </c>
      <c r="D787" s="13" t="s">
        <v>928</v>
      </c>
      <c r="E787" s="13" t="s">
        <v>929</v>
      </c>
      <c r="F787" s="13">
        <v>2</v>
      </c>
      <c r="G787" s="13" t="s">
        <v>767</v>
      </c>
      <c r="H787" s="14">
        <v>6673.45</v>
      </c>
      <c r="I787" s="14">
        <f t="shared" si="12"/>
        <v>13346.9</v>
      </c>
    </row>
    <row r="788" spans="1:9">
      <c r="A788" s="12">
        <v>786</v>
      </c>
      <c r="B788" s="13" t="s">
        <v>673</v>
      </c>
      <c r="C788" s="13" t="s">
        <v>502</v>
      </c>
      <c r="D788" s="13" t="s">
        <v>22</v>
      </c>
      <c r="E788" s="13" t="s">
        <v>672</v>
      </c>
      <c r="F788" s="13">
        <v>3</v>
      </c>
      <c r="G788" s="13" t="s">
        <v>405</v>
      </c>
      <c r="H788" s="14">
        <v>27.84</v>
      </c>
      <c r="I788" s="14">
        <f t="shared" si="12"/>
        <v>83.52</v>
      </c>
    </row>
    <row r="789" spans="1:9">
      <c r="A789" s="12">
        <v>787</v>
      </c>
      <c r="B789" s="13" t="s">
        <v>673</v>
      </c>
      <c r="C789" s="13" t="s">
        <v>502</v>
      </c>
      <c r="D789" s="13" t="s">
        <v>22</v>
      </c>
      <c r="E789" s="13" t="s">
        <v>674</v>
      </c>
      <c r="F789" s="13">
        <v>3</v>
      </c>
      <c r="G789" s="13" t="s">
        <v>405</v>
      </c>
      <c r="H789" s="14">
        <v>44.53</v>
      </c>
      <c r="I789" s="14">
        <f t="shared" si="12"/>
        <v>133.59</v>
      </c>
    </row>
    <row r="790" spans="1:9">
      <c r="A790" s="12">
        <v>788</v>
      </c>
      <c r="B790" s="13" t="s">
        <v>673</v>
      </c>
      <c r="C790" s="13" t="s">
        <v>502</v>
      </c>
      <c r="D790" s="13" t="s">
        <v>22</v>
      </c>
      <c r="E790" s="13" t="s">
        <v>930</v>
      </c>
      <c r="F790" s="13">
        <v>3</v>
      </c>
      <c r="G790" s="13" t="s">
        <v>405</v>
      </c>
      <c r="H790" s="14">
        <v>55.66</v>
      </c>
      <c r="I790" s="14">
        <f t="shared" si="12"/>
        <v>166.98</v>
      </c>
    </row>
    <row r="791" spans="1:9">
      <c r="A791" s="12">
        <v>789</v>
      </c>
      <c r="B791" s="13" t="s">
        <v>931</v>
      </c>
      <c r="C791" s="13" t="s">
        <v>502</v>
      </c>
      <c r="D791" s="13" t="s">
        <v>22</v>
      </c>
      <c r="E791" s="13" t="s">
        <v>932</v>
      </c>
      <c r="F791" s="13">
        <v>10</v>
      </c>
      <c r="G791" s="13" t="s">
        <v>405</v>
      </c>
      <c r="H791" s="14">
        <v>79.51</v>
      </c>
      <c r="I791" s="14">
        <f t="shared" si="12"/>
        <v>795.1</v>
      </c>
    </row>
    <row r="792" spans="1:9">
      <c r="A792" s="12">
        <v>790</v>
      </c>
      <c r="B792" s="13" t="s">
        <v>933</v>
      </c>
      <c r="C792" s="13" t="s">
        <v>502</v>
      </c>
      <c r="D792" s="13" t="s">
        <v>22</v>
      </c>
      <c r="E792" s="13" t="s">
        <v>934</v>
      </c>
      <c r="F792" s="13">
        <v>6</v>
      </c>
      <c r="G792" s="13" t="s">
        <v>266</v>
      </c>
      <c r="H792" s="14">
        <v>10.32</v>
      </c>
      <c r="I792" s="14">
        <f t="shared" si="12"/>
        <v>61.92</v>
      </c>
    </row>
    <row r="793" spans="1:9">
      <c r="A793" s="12">
        <v>791</v>
      </c>
      <c r="B793" s="13" t="s">
        <v>933</v>
      </c>
      <c r="C793" s="13" t="s">
        <v>502</v>
      </c>
      <c r="D793" s="13" t="s">
        <v>22</v>
      </c>
      <c r="E793" s="13" t="s">
        <v>935</v>
      </c>
      <c r="F793" s="13">
        <v>6</v>
      </c>
      <c r="G793" s="13" t="s">
        <v>266</v>
      </c>
      <c r="H793" s="14">
        <v>13.53</v>
      </c>
      <c r="I793" s="14">
        <f t="shared" si="12"/>
        <v>81.18</v>
      </c>
    </row>
    <row r="794" spans="1:9">
      <c r="A794" s="12">
        <v>792</v>
      </c>
      <c r="B794" s="13" t="s">
        <v>936</v>
      </c>
      <c r="C794" s="13" t="s">
        <v>502</v>
      </c>
      <c r="D794" s="13" t="s">
        <v>919</v>
      </c>
      <c r="E794" s="13" t="s">
        <v>937</v>
      </c>
      <c r="F794" s="13">
        <v>5</v>
      </c>
      <c r="G794" s="13" t="s">
        <v>405</v>
      </c>
      <c r="H794" s="14">
        <v>316.47</v>
      </c>
      <c r="I794" s="14">
        <f t="shared" si="12"/>
        <v>1582.35</v>
      </c>
    </row>
    <row r="795" spans="1:9">
      <c r="A795" s="12">
        <v>793</v>
      </c>
      <c r="B795" s="13" t="s">
        <v>938</v>
      </c>
      <c r="C795" s="13" t="s">
        <v>502</v>
      </c>
      <c r="D795" s="13" t="s">
        <v>22</v>
      </c>
      <c r="E795" s="13" t="s">
        <v>939</v>
      </c>
      <c r="F795" s="13">
        <v>3</v>
      </c>
      <c r="G795" s="13" t="s">
        <v>767</v>
      </c>
      <c r="H795" s="14">
        <v>52.72</v>
      </c>
      <c r="I795" s="14">
        <f t="shared" si="12"/>
        <v>158.16</v>
      </c>
    </row>
    <row r="796" spans="1:9">
      <c r="A796" s="12">
        <v>794</v>
      </c>
      <c r="B796" s="13" t="s">
        <v>100</v>
      </c>
      <c r="C796" s="13" t="s">
        <v>502</v>
      </c>
      <c r="D796" s="13" t="s">
        <v>22</v>
      </c>
      <c r="E796" s="13" t="s">
        <v>940</v>
      </c>
      <c r="F796" s="13">
        <v>10</v>
      </c>
      <c r="G796" s="13" t="s">
        <v>102</v>
      </c>
      <c r="H796" s="14">
        <v>6.97</v>
      </c>
      <c r="I796" s="14">
        <f t="shared" si="12"/>
        <v>69.7</v>
      </c>
    </row>
    <row r="797" ht="22.5" spans="1:9">
      <c r="A797" s="12">
        <v>795</v>
      </c>
      <c r="B797" s="13" t="s">
        <v>941</v>
      </c>
      <c r="C797" s="13" t="s">
        <v>502</v>
      </c>
      <c r="D797" s="13" t="s">
        <v>1012</v>
      </c>
      <c r="E797" s="13" t="s">
        <v>943</v>
      </c>
      <c r="F797" s="13">
        <v>2</v>
      </c>
      <c r="G797" s="13" t="s">
        <v>93</v>
      </c>
      <c r="H797" s="14">
        <v>82.95</v>
      </c>
      <c r="I797" s="14">
        <f t="shared" si="12"/>
        <v>165.9</v>
      </c>
    </row>
    <row r="798" ht="22.5" spans="1:9">
      <c r="A798" s="12">
        <v>796</v>
      </c>
      <c r="B798" s="13" t="s">
        <v>941</v>
      </c>
      <c r="C798" s="13" t="s">
        <v>502</v>
      </c>
      <c r="D798" s="13" t="s">
        <v>1012</v>
      </c>
      <c r="E798" s="13" t="s">
        <v>944</v>
      </c>
      <c r="F798" s="13">
        <v>2</v>
      </c>
      <c r="G798" s="13" t="s">
        <v>93</v>
      </c>
      <c r="H798" s="14">
        <v>88.57</v>
      </c>
      <c r="I798" s="14">
        <f t="shared" si="12"/>
        <v>177.14</v>
      </c>
    </row>
    <row r="799" ht="22.5" spans="1:9">
      <c r="A799" s="12">
        <v>797</v>
      </c>
      <c r="B799" s="13" t="s">
        <v>941</v>
      </c>
      <c r="C799" s="13" t="s">
        <v>502</v>
      </c>
      <c r="D799" s="13" t="s">
        <v>1012</v>
      </c>
      <c r="E799" s="13" t="s">
        <v>945</v>
      </c>
      <c r="F799" s="13">
        <v>2</v>
      </c>
      <c r="G799" s="13" t="s">
        <v>93</v>
      </c>
      <c r="H799" s="14">
        <v>123.02</v>
      </c>
      <c r="I799" s="14">
        <f t="shared" si="12"/>
        <v>246.04</v>
      </c>
    </row>
    <row r="800" ht="22.5" spans="1:9">
      <c r="A800" s="12">
        <v>798</v>
      </c>
      <c r="B800" s="13" t="s">
        <v>941</v>
      </c>
      <c r="C800" s="13" t="s">
        <v>502</v>
      </c>
      <c r="D800" s="13" t="s">
        <v>1012</v>
      </c>
      <c r="E800" s="13" t="s">
        <v>946</v>
      </c>
      <c r="F800" s="13">
        <v>2</v>
      </c>
      <c r="G800" s="13" t="s">
        <v>93</v>
      </c>
      <c r="H800" s="14">
        <v>145.52</v>
      </c>
      <c r="I800" s="14">
        <f t="shared" si="12"/>
        <v>291.04</v>
      </c>
    </row>
    <row r="801" ht="22.5" spans="1:9">
      <c r="A801" s="12">
        <v>799</v>
      </c>
      <c r="B801" s="13" t="s">
        <v>941</v>
      </c>
      <c r="C801" s="13" t="s">
        <v>502</v>
      </c>
      <c r="D801" s="13" t="s">
        <v>1012</v>
      </c>
      <c r="E801" s="13" t="s">
        <v>947</v>
      </c>
      <c r="F801" s="13">
        <v>2</v>
      </c>
      <c r="G801" s="13" t="s">
        <v>93</v>
      </c>
      <c r="H801" s="14">
        <v>159.57</v>
      </c>
      <c r="I801" s="14">
        <f t="shared" si="12"/>
        <v>319.14</v>
      </c>
    </row>
    <row r="802" ht="22.5" spans="1:9">
      <c r="A802" s="12">
        <v>800</v>
      </c>
      <c r="B802" s="13" t="s">
        <v>941</v>
      </c>
      <c r="C802" s="13" t="s">
        <v>502</v>
      </c>
      <c r="D802" s="13" t="s">
        <v>1012</v>
      </c>
      <c r="E802" s="13" t="s">
        <v>948</v>
      </c>
      <c r="F802" s="13">
        <v>2</v>
      </c>
      <c r="G802" s="13" t="s">
        <v>93</v>
      </c>
      <c r="H802" s="14">
        <v>176.65</v>
      </c>
      <c r="I802" s="14">
        <f t="shared" si="12"/>
        <v>353.3</v>
      </c>
    </row>
    <row r="803" ht="22.5" spans="1:9">
      <c r="A803" s="12">
        <v>801</v>
      </c>
      <c r="B803" s="13" t="s">
        <v>941</v>
      </c>
      <c r="C803" s="13" t="s">
        <v>502</v>
      </c>
      <c r="D803" s="13" t="s">
        <v>1012</v>
      </c>
      <c r="E803" s="13" t="s">
        <v>949</v>
      </c>
      <c r="F803" s="13">
        <v>2</v>
      </c>
      <c r="G803" s="13" t="s">
        <v>93</v>
      </c>
      <c r="H803" s="14">
        <v>190.34</v>
      </c>
      <c r="I803" s="14">
        <f t="shared" si="12"/>
        <v>380.68</v>
      </c>
    </row>
    <row r="804" ht="22.5" spans="1:9">
      <c r="A804" s="12">
        <v>802</v>
      </c>
      <c r="B804" s="13" t="s">
        <v>941</v>
      </c>
      <c r="C804" s="13" t="s">
        <v>502</v>
      </c>
      <c r="D804" s="13" t="s">
        <v>1012</v>
      </c>
      <c r="E804" s="13" t="s">
        <v>950</v>
      </c>
      <c r="F804" s="13">
        <v>2</v>
      </c>
      <c r="G804" s="13" t="s">
        <v>93</v>
      </c>
      <c r="H804" s="14">
        <v>193.95</v>
      </c>
      <c r="I804" s="14">
        <f t="shared" si="12"/>
        <v>387.9</v>
      </c>
    </row>
    <row r="805" ht="22.5" spans="1:9">
      <c r="A805" s="12">
        <v>803</v>
      </c>
      <c r="B805" s="13" t="s">
        <v>941</v>
      </c>
      <c r="C805" s="13" t="s">
        <v>502</v>
      </c>
      <c r="D805" s="13" t="s">
        <v>1012</v>
      </c>
      <c r="E805" s="13" t="s">
        <v>951</v>
      </c>
      <c r="F805" s="13">
        <v>2</v>
      </c>
      <c r="G805" s="13" t="s">
        <v>93</v>
      </c>
      <c r="H805" s="14">
        <v>199.72</v>
      </c>
      <c r="I805" s="14">
        <f t="shared" si="12"/>
        <v>399.44</v>
      </c>
    </row>
    <row r="806" ht="22.5" spans="1:9">
      <c r="A806" s="12">
        <v>804</v>
      </c>
      <c r="B806" s="13" t="s">
        <v>941</v>
      </c>
      <c r="C806" s="13" t="s">
        <v>502</v>
      </c>
      <c r="D806" s="13" t="s">
        <v>1012</v>
      </c>
      <c r="E806" s="13" t="s">
        <v>952</v>
      </c>
      <c r="F806" s="13">
        <v>2</v>
      </c>
      <c r="G806" s="13" t="s">
        <v>93</v>
      </c>
      <c r="H806" s="14">
        <v>206.21</v>
      </c>
      <c r="I806" s="14">
        <f t="shared" si="12"/>
        <v>412.42</v>
      </c>
    </row>
    <row r="807" ht="22.5" spans="1:9">
      <c r="A807" s="12">
        <v>805</v>
      </c>
      <c r="B807" s="13" t="s">
        <v>941</v>
      </c>
      <c r="C807" s="13" t="s">
        <v>502</v>
      </c>
      <c r="D807" s="13" t="s">
        <v>1012</v>
      </c>
      <c r="E807" s="13" t="s">
        <v>953</v>
      </c>
      <c r="F807" s="13">
        <v>2</v>
      </c>
      <c r="G807" s="13" t="s">
        <v>93</v>
      </c>
      <c r="H807" s="14">
        <v>210.53</v>
      </c>
      <c r="I807" s="14">
        <f t="shared" si="12"/>
        <v>421.06</v>
      </c>
    </row>
    <row r="808" spans="1:9">
      <c r="A808" s="12">
        <v>806</v>
      </c>
      <c r="B808" s="13" t="s">
        <v>954</v>
      </c>
      <c r="C808" s="13" t="s">
        <v>502</v>
      </c>
      <c r="D808" s="13" t="s">
        <v>22</v>
      </c>
      <c r="E808" s="13" t="s">
        <v>955</v>
      </c>
      <c r="F808" s="13">
        <v>5</v>
      </c>
      <c r="G808" s="13" t="s">
        <v>405</v>
      </c>
      <c r="H808" s="14">
        <v>21.45</v>
      </c>
      <c r="I808" s="14">
        <f t="shared" si="12"/>
        <v>107.25</v>
      </c>
    </row>
    <row r="809" spans="1:9">
      <c r="A809" s="12">
        <v>807</v>
      </c>
      <c r="B809" s="13" t="s">
        <v>954</v>
      </c>
      <c r="C809" s="13" t="s">
        <v>502</v>
      </c>
      <c r="D809" s="13" t="s">
        <v>22</v>
      </c>
      <c r="E809" s="13" t="s">
        <v>956</v>
      </c>
      <c r="F809" s="13">
        <v>5</v>
      </c>
      <c r="G809" s="13" t="s">
        <v>405</v>
      </c>
      <c r="H809" s="14">
        <v>38.94</v>
      </c>
      <c r="I809" s="14">
        <f t="shared" si="12"/>
        <v>194.7</v>
      </c>
    </row>
    <row r="810" spans="1:9">
      <c r="A810" s="12">
        <v>808</v>
      </c>
      <c r="B810" s="13" t="s">
        <v>954</v>
      </c>
      <c r="C810" s="13" t="s">
        <v>502</v>
      </c>
      <c r="D810" s="13" t="s">
        <v>22</v>
      </c>
      <c r="E810" s="13" t="s">
        <v>957</v>
      </c>
      <c r="F810" s="13">
        <v>5</v>
      </c>
      <c r="G810" s="13" t="s">
        <v>405</v>
      </c>
      <c r="H810" s="14">
        <v>65.23</v>
      </c>
      <c r="I810" s="14">
        <f t="shared" si="12"/>
        <v>326.15</v>
      </c>
    </row>
    <row r="811" ht="29" customHeight="1" spans="1:9">
      <c r="A811" s="12">
        <v>809</v>
      </c>
      <c r="B811" s="13" t="s">
        <v>901</v>
      </c>
      <c r="C811" s="13" t="s">
        <v>502</v>
      </c>
      <c r="D811" s="16" t="s">
        <v>1009</v>
      </c>
      <c r="E811" s="16" t="s">
        <v>903</v>
      </c>
      <c r="F811" s="13">
        <v>10</v>
      </c>
      <c r="G811" s="13" t="s">
        <v>767</v>
      </c>
      <c r="H811" s="14">
        <v>183.9</v>
      </c>
      <c r="I811" s="14">
        <f t="shared" si="12"/>
        <v>1839</v>
      </c>
    </row>
    <row r="812" ht="29" customHeight="1" spans="1:9">
      <c r="A812" s="12">
        <v>810</v>
      </c>
      <c r="B812" s="13" t="s">
        <v>958</v>
      </c>
      <c r="C812" s="13" t="s">
        <v>502</v>
      </c>
      <c r="D812" s="16" t="s">
        <v>1009</v>
      </c>
      <c r="E812" s="16" t="s">
        <v>959</v>
      </c>
      <c r="F812" s="13">
        <v>10</v>
      </c>
      <c r="G812" s="13" t="s">
        <v>767</v>
      </c>
      <c r="H812" s="14">
        <v>1105.31</v>
      </c>
      <c r="I812" s="14">
        <f t="shared" si="12"/>
        <v>11053.1</v>
      </c>
    </row>
    <row r="813" ht="29" customHeight="1" spans="1:9">
      <c r="A813" s="12">
        <v>811</v>
      </c>
      <c r="B813" s="13" t="s">
        <v>960</v>
      </c>
      <c r="C813" s="13" t="s">
        <v>502</v>
      </c>
      <c r="D813" s="16" t="s">
        <v>1009</v>
      </c>
      <c r="E813" s="16" t="s">
        <v>961</v>
      </c>
      <c r="F813" s="13">
        <v>10</v>
      </c>
      <c r="G813" s="13" t="s">
        <v>767</v>
      </c>
      <c r="H813" s="14">
        <v>162.19</v>
      </c>
      <c r="I813" s="14">
        <f t="shared" si="12"/>
        <v>1621.9</v>
      </c>
    </row>
    <row r="814" ht="39" customHeight="1" spans="1:9">
      <c r="A814" s="12">
        <v>812</v>
      </c>
      <c r="B814" s="13" t="s">
        <v>962</v>
      </c>
      <c r="C814" s="13" t="s">
        <v>502</v>
      </c>
      <c r="D814" s="16" t="s">
        <v>1009</v>
      </c>
      <c r="E814" s="16" t="s">
        <v>963</v>
      </c>
      <c r="F814" s="13">
        <v>10</v>
      </c>
      <c r="G814" s="13" t="s">
        <v>767</v>
      </c>
      <c r="H814" s="14">
        <v>1176.11</v>
      </c>
      <c r="I814" s="14">
        <f t="shared" si="12"/>
        <v>11761.1</v>
      </c>
    </row>
    <row r="815" ht="39" customHeight="1" spans="1:9">
      <c r="A815" s="12">
        <v>813</v>
      </c>
      <c r="B815" s="13" t="s">
        <v>962</v>
      </c>
      <c r="C815" s="13" t="s">
        <v>502</v>
      </c>
      <c r="D815" s="16" t="s">
        <v>1009</v>
      </c>
      <c r="E815" s="16" t="s">
        <v>964</v>
      </c>
      <c r="F815" s="13">
        <v>10</v>
      </c>
      <c r="G815" s="13" t="s">
        <v>767</v>
      </c>
      <c r="H815" s="14">
        <v>555</v>
      </c>
      <c r="I815" s="14">
        <f t="shared" si="12"/>
        <v>5550</v>
      </c>
    </row>
    <row r="816" ht="39" customHeight="1" spans="1:9">
      <c r="A816" s="12">
        <v>814</v>
      </c>
      <c r="B816" s="13" t="s">
        <v>965</v>
      </c>
      <c r="C816" s="13" t="s">
        <v>502</v>
      </c>
      <c r="D816" s="16" t="s">
        <v>1009</v>
      </c>
      <c r="E816" s="16" t="s">
        <v>966</v>
      </c>
      <c r="F816" s="13">
        <v>10</v>
      </c>
      <c r="G816" s="13" t="s">
        <v>767</v>
      </c>
      <c r="H816" s="14">
        <v>707.08</v>
      </c>
      <c r="I816" s="14">
        <f t="shared" si="12"/>
        <v>7070.8</v>
      </c>
    </row>
    <row r="817" ht="39" customHeight="1" spans="1:9">
      <c r="A817" s="12">
        <v>815</v>
      </c>
      <c r="B817" s="13" t="s">
        <v>967</v>
      </c>
      <c r="C817" s="13" t="s">
        <v>502</v>
      </c>
      <c r="D817" s="16" t="s">
        <v>1009</v>
      </c>
      <c r="E817" s="16" t="s">
        <v>968</v>
      </c>
      <c r="F817" s="13">
        <v>3</v>
      </c>
      <c r="G817" s="13" t="s">
        <v>767</v>
      </c>
      <c r="H817" s="14">
        <v>1942.48</v>
      </c>
      <c r="I817" s="14">
        <f t="shared" si="12"/>
        <v>5827.44</v>
      </c>
    </row>
    <row r="818" ht="39" customHeight="1" spans="1:9">
      <c r="A818" s="12">
        <v>816</v>
      </c>
      <c r="B818" s="13" t="s">
        <v>969</v>
      </c>
      <c r="C818" s="13" t="s">
        <v>502</v>
      </c>
      <c r="D818" s="16" t="s">
        <v>1009</v>
      </c>
      <c r="E818" s="16" t="s">
        <v>970</v>
      </c>
      <c r="F818" s="13">
        <v>3</v>
      </c>
      <c r="G818" s="13" t="s">
        <v>767</v>
      </c>
      <c r="H818" s="14">
        <v>1653.98</v>
      </c>
      <c r="I818" s="14">
        <f t="shared" si="12"/>
        <v>4961.94</v>
      </c>
    </row>
    <row r="819" ht="39" customHeight="1" spans="1:9">
      <c r="A819" s="12">
        <v>817</v>
      </c>
      <c r="B819" s="13" t="s">
        <v>971</v>
      </c>
      <c r="C819" s="13" t="s">
        <v>502</v>
      </c>
      <c r="D819" s="16" t="s">
        <v>972</v>
      </c>
      <c r="E819" s="16" t="s">
        <v>973</v>
      </c>
      <c r="F819" s="13">
        <v>5</v>
      </c>
      <c r="G819" s="13" t="s">
        <v>767</v>
      </c>
      <c r="H819" s="14">
        <v>379.65</v>
      </c>
      <c r="I819" s="14">
        <f t="shared" si="12"/>
        <v>1898.25</v>
      </c>
    </row>
    <row r="820" ht="39" customHeight="1" spans="1:9">
      <c r="A820" s="12">
        <v>818</v>
      </c>
      <c r="B820" s="13" t="s">
        <v>974</v>
      </c>
      <c r="C820" s="13" t="s">
        <v>502</v>
      </c>
      <c r="D820" s="16" t="s">
        <v>1009</v>
      </c>
      <c r="E820" s="16" t="s">
        <v>975</v>
      </c>
      <c r="F820" s="13">
        <v>10</v>
      </c>
      <c r="G820" s="13" t="s">
        <v>767</v>
      </c>
      <c r="H820" s="14">
        <v>1548.67</v>
      </c>
      <c r="I820" s="14">
        <f t="shared" si="12"/>
        <v>15486.7</v>
      </c>
    </row>
    <row r="821" ht="52" customHeight="1" spans="1:9">
      <c r="A821" s="12">
        <v>819</v>
      </c>
      <c r="B821" s="13" t="s">
        <v>976</v>
      </c>
      <c r="C821" s="13" t="s">
        <v>502</v>
      </c>
      <c r="D821" s="13" t="s">
        <v>977</v>
      </c>
      <c r="E821" s="13" t="s">
        <v>978</v>
      </c>
      <c r="F821" s="13">
        <v>20</v>
      </c>
      <c r="G821" s="13" t="s">
        <v>767</v>
      </c>
      <c r="H821" s="14">
        <v>725.66</v>
      </c>
      <c r="I821" s="14">
        <f t="shared" si="12"/>
        <v>14513.2</v>
      </c>
    </row>
    <row r="822" ht="52" customHeight="1" spans="1:9">
      <c r="A822" s="12">
        <v>820</v>
      </c>
      <c r="B822" s="13" t="s">
        <v>979</v>
      </c>
      <c r="C822" s="13" t="s">
        <v>502</v>
      </c>
      <c r="D822" s="13" t="s">
        <v>977</v>
      </c>
      <c r="E822" s="13" t="s">
        <v>980</v>
      </c>
      <c r="F822" s="13">
        <v>10</v>
      </c>
      <c r="G822" s="13" t="s">
        <v>767</v>
      </c>
      <c r="H822" s="14">
        <v>1246.9</v>
      </c>
      <c r="I822" s="14">
        <f t="shared" si="12"/>
        <v>12469</v>
      </c>
    </row>
    <row r="823" ht="52" customHeight="1" spans="1:9">
      <c r="A823" s="12">
        <v>821</v>
      </c>
      <c r="B823" s="13" t="s">
        <v>979</v>
      </c>
      <c r="C823" s="13" t="s">
        <v>502</v>
      </c>
      <c r="D823" s="13" t="s">
        <v>977</v>
      </c>
      <c r="E823" s="13" t="s">
        <v>981</v>
      </c>
      <c r="F823" s="13">
        <v>10</v>
      </c>
      <c r="G823" s="13" t="s">
        <v>767</v>
      </c>
      <c r="H823" s="14">
        <v>1629.38</v>
      </c>
      <c r="I823" s="14">
        <f t="shared" si="12"/>
        <v>16293.8</v>
      </c>
    </row>
    <row r="824" ht="52" customHeight="1" spans="1:9">
      <c r="A824" s="12">
        <v>822</v>
      </c>
      <c r="B824" s="13" t="s">
        <v>979</v>
      </c>
      <c r="C824" s="13" t="s">
        <v>502</v>
      </c>
      <c r="D824" s="13" t="s">
        <v>977</v>
      </c>
      <c r="E824" s="13" t="s">
        <v>982</v>
      </c>
      <c r="F824" s="13">
        <v>10</v>
      </c>
      <c r="G824" s="13" t="s">
        <v>767</v>
      </c>
      <c r="H824" s="14">
        <v>539.84</v>
      </c>
      <c r="I824" s="14">
        <f t="shared" si="12"/>
        <v>5398.4</v>
      </c>
    </row>
    <row r="825" s="2" customFormat="1" ht="22" customHeight="1" spans="1:9">
      <c r="A825" s="17" t="s">
        <v>1013</v>
      </c>
      <c r="B825" s="18"/>
      <c r="C825" s="18"/>
      <c r="D825" s="18"/>
      <c r="E825" s="18"/>
      <c r="F825" s="18"/>
      <c r="G825" s="19"/>
      <c r="H825" s="20"/>
      <c r="I825" s="14">
        <f>SUM(I3:I824)</f>
        <v>912248.77</v>
      </c>
    </row>
    <row r="826" spans="9:9">
      <c r="I826" s="21"/>
    </row>
    <row r="827" hidden="1"/>
    <row r="828" hidden="1"/>
  </sheetData>
  <protectedRanges>
    <protectedRange sqref="B425" name="区域1_2_1_2_8"/>
    <protectedRange sqref="D425" name="区域1_3_1_2_10"/>
    <protectedRange sqref="E425" name="区域1_4_2_1_8"/>
    <protectedRange sqref="G425:G426" name="区域1_5_3_1_8"/>
    <protectedRange sqref="E728" name="区域1_4_3_1_1_2_1"/>
    <protectedRange sqref="B417" name="区域1_2_1_2_8_1"/>
    <protectedRange sqref="D417" name="区域1_3_1_2_10_1"/>
    <protectedRange sqref="E417" name="区域1_4_2_1_8_1"/>
    <protectedRange sqref="D659" name="区域1_2_1_2_11"/>
    <protectedRange sqref="E691" name="区域1_4_1_1_4_2_1"/>
    <protectedRange sqref="E703:E705" name="区域1_4_3_1_1_2_1_1"/>
    <protectedRange sqref="E706:E710" name="区域1_4_3_1_1_2_1_2"/>
    <protectedRange sqref="D730:D731" name="区域1_2_1_2_14"/>
  </protectedRanges>
  <mergeCells count="2">
    <mergeCell ref="A1:I1"/>
    <mergeCell ref="A825:G825"/>
  </mergeCells>
  <pageMargins left="0.751388888888889" right="0.751388888888889" top="1" bottom="1" header="0.5" footer="0.5"/>
  <pageSetup paperSize="9" scale="85" orientation="portrait" horizontalDpi="600"/>
  <headerFooter>
    <oddFooter>&amp;C&amp;P</oddFooter>
  </headerFooter>
  <ignoredErrors>
    <ignoredError sqref="I8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2_1_2_8" rangeCreator="" othersAccessPermission="edit"/>
    <arrUserId title="区域1_3_1_2_10" rangeCreator="" othersAccessPermission="edit"/>
    <arrUserId title="区域1_4_2_1_8" rangeCreator="" othersAccessPermission="edit"/>
    <arrUserId title="区域1_5_3_1_8" rangeCreator="" othersAccessPermission="edit"/>
    <arrUserId title="区域1_4_3_1_1_2_1" rangeCreator="" othersAccessPermission="edit"/>
    <arrUserId title="区域1_2_1_2_8_1" rangeCreator="" othersAccessPermission="edit"/>
    <arrUserId title="区域1_3_1_2_10_1" rangeCreator="" othersAccessPermission="edit"/>
    <arrUserId title="区域1_4_2_1_8_1" rangeCreator="" othersAccessPermission="edit"/>
    <arrUserId title="区域1_2_1_2_11" rangeCreator="" othersAccessPermission="edit"/>
    <arrUserId title="区域1_4_1_1_4_2_1" rangeCreator="" othersAccessPermission="edit"/>
    <arrUserId title="区域1_4_3_1_1_2_1_1" rangeCreator="" othersAccessPermission="edit"/>
    <arrUserId title="区域1_4_3_1_1_2_1_2" rangeCreator="" othersAccessPermission="edit"/>
    <arrUserId title="区域1_2_1_2_14" rangeCreator="" othersAccessPermission="edit"/>
  </rangeList>
  <rangeList sheetStid="5" master="">
    <arrUserId title="区域1_2_1_2_8" rangeCreator="" othersAccessPermission="edit"/>
    <arrUserId title="区域1_3_1_2_10" rangeCreator="" othersAccessPermission="edit"/>
    <arrUserId title="区域1_4_2_1_8" rangeCreator="" othersAccessPermission="edit"/>
    <arrUserId title="区域1_5_3_1_8" rangeCreator="" othersAccessPermission="edit"/>
    <arrUserId title="区域1_4_3_1_1_2_1" rangeCreator="" othersAccessPermission="edit"/>
    <arrUserId title="区域1_2_1_2_8_1" rangeCreator="" othersAccessPermission="edit"/>
    <arrUserId title="区域1_3_1_2_10_1" rangeCreator="" othersAccessPermission="edit"/>
    <arrUserId title="区域1_4_2_1_8_1" rangeCreator="" othersAccessPermission="edit"/>
    <arrUserId title="区域1_2_1_2_11" rangeCreator="" othersAccessPermission="edit"/>
    <arrUserId title="区域1_4_1_1_4_2_1" rangeCreator="" othersAccessPermission="edit"/>
    <arrUserId title="区域1_4_3_1_1_2_1_1" rangeCreator="" othersAccessPermission="edit"/>
    <arrUserId title="区域1_4_3_1_1_2_1_2" rangeCreator="" othersAccessPermission="edit"/>
    <arrUserId title="区域1_2_1_2_1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采购清单及预算表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三方诚信-陈工</cp:lastModifiedBy>
  <dcterms:created xsi:type="dcterms:W3CDTF">2015-06-05T18:19:00Z</dcterms:created>
  <cp:lastPrinted>2023-03-09T01:23:00Z</cp:lastPrinted>
  <dcterms:modified xsi:type="dcterms:W3CDTF">2025-09-15T07:32:55Z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C28B9AD5933F41C298D9519025F867C1_13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